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Treasury\Shared\Covered bond\Covered Bond FCA\Annex 2D\07 July 2026\"/>
    </mc:Choice>
  </mc:AlternateContent>
  <xr:revisionPtr revIDLastSave="0" documentId="8_{1BF02518-A27C-4331-B77B-58F6D6F3EE27}" xr6:coauthVersionLast="47" xr6:coauthVersionMax="47" xr10:uidLastSave="{00000000-0000-0000-0000-000000000000}"/>
  <bookViews>
    <workbookView xWindow="-19280" yWindow="7510" windowWidth="19420" windowHeight="10300" xr2:uid="{00000000-000D-0000-FFFF-FFFF00000000}"/>
  </bookViews>
  <sheets>
    <sheet name="Sheet1" sheetId="1" r:id="rId1"/>
  </sheets>
  <definedNames>
    <definedName name="_xlnm._FilterDatabase" localSheetId="0" hidden="1">Sheet1!$D$339:$D$350</definedName>
    <definedName name="_xlnm.Print_Area" localSheetId="0">Sheet1!$A$1:$L$350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8" i="1" l="1"/>
  <c r="C66" i="1" l="1"/>
  <c r="C51" i="1" l="1"/>
  <c r="E145" i="1" l="1"/>
  <c r="C254" i="1" l="1"/>
  <c r="B170" i="1"/>
  <c r="C144" i="1"/>
  <c r="C145" i="1"/>
  <c r="E142" i="1"/>
  <c r="E143" i="1"/>
  <c r="E144" i="1"/>
  <c r="C142" i="1"/>
  <c r="C143" i="1"/>
  <c r="B206" i="1"/>
  <c r="B159" i="1"/>
  <c r="B188" i="1"/>
  <c r="C173" i="1" s="1"/>
  <c r="E188" i="1" l="1"/>
  <c r="C188" i="1"/>
  <c r="C300" i="1" l="1"/>
  <c r="H159" i="1"/>
  <c r="C206" i="1"/>
  <c r="E159" i="1"/>
  <c r="C283" i="1"/>
  <c r="C289" i="1"/>
  <c r="E289" i="1"/>
  <c r="E254" i="1"/>
  <c r="C277" i="1"/>
  <c r="C309" i="1"/>
  <c r="E309" i="1"/>
  <c r="C159" i="1"/>
  <c r="E206" i="1"/>
  <c r="E277" i="1"/>
  <c r="B229" i="1"/>
  <c r="E300" i="1"/>
  <c r="E229" i="1"/>
  <c r="C270" i="1"/>
  <c r="C170" i="1"/>
  <c r="E270" i="1"/>
  <c r="E170" i="1"/>
  <c r="C229" i="1"/>
  <c r="D229" i="1"/>
  <c r="E247" i="1"/>
  <c r="E283" i="1"/>
  <c r="C247" i="1"/>
  <c r="D309" i="1" l="1"/>
  <c r="B309" i="1"/>
  <c r="D289" i="1"/>
  <c r="B289" i="1"/>
  <c r="D283" i="1"/>
  <c r="B283" i="1"/>
  <c r="D277" i="1"/>
  <c r="B277" i="1"/>
  <c r="D270" i="1"/>
  <c r="B270" i="1"/>
  <c r="D254" i="1"/>
  <c r="B254" i="1"/>
  <c r="D247" i="1"/>
  <c r="B247" i="1"/>
  <c r="D206" i="1"/>
  <c r="D170" i="1"/>
  <c r="J159" i="1"/>
  <c r="F159" i="1"/>
  <c r="D159" i="1"/>
  <c r="B300" i="1" l="1"/>
  <c r="D300" i="1" l="1"/>
  <c r="B51" i="1" l="1"/>
  <c r="B80" i="1" l="1"/>
  <c r="B81" i="1" l="1"/>
  <c r="B87" i="1" s="1"/>
  <c r="B92" i="1" s="1"/>
  <c r="B99" i="1" s="1"/>
  <c r="B100" i="1" s="1"/>
  <c r="B78" i="1" l="1"/>
  <c r="B70" i="1"/>
  <c r="B66" i="1" l="1"/>
</calcChain>
</file>

<file path=xl/sharedStrings.xml><?xml version="1.0" encoding="utf-8"?>
<sst xmlns="http://schemas.openxmlformats.org/spreadsheetml/2006/main" count="584" uniqueCount="383">
  <si>
    <t>RCB 3 Annex 2D: Asset Pool Notification Form</t>
  </si>
  <si>
    <t>Completing the form</t>
  </si>
  <si>
    <t>Warning</t>
  </si>
  <si>
    <t>Knowingly or recklessly giving us false or misleading information may be a criminal offence (Regulation 38 of the RCB Regulations and section 398 of the Financial Services and Markets Act 2000).</t>
  </si>
  <si>
    <t>Sending the form</t>
  </si>
  <si>
    <t>Administration</t>
  </si>
  <si>
    <t>Name of issuer</t>
  </si>
  <si>
    <t>Name of RCB programme</t>
  </si>
  <si>
    <t>Name, job title and contact details of person validating this form</t>
  </si>
  <si>
    <t>Date of form submission</t>
  </si>
  <si>
    <t>Start Date of reporting period</t>
  </si>
  <si>
    <t>End Date of reporting period</t>
  </si>
  <si>
    <t>Web links - prospectus, transaction documents, loan-level data</t>
  </si>
  <si>
    <t>Counterparties, Ratings</t>
  </si>
  <si>
    <t>Counterparty/ies</t>
  </si>
  <si>
    <t>Fitch</t>
  </si>
  <si>
    <t>Moody's</t>
  </si>
  <si>
    <t>Rating trigger</t>
  </si>
  <si>
    <t>Current rating</t>
  </si>
  <si>
    <t>Covered bonds</t>
  </si>
  <si>
    <t>Issuer</t>
  </si>
  <si>
    <t>Seller(s)</t>
  </si>
  <si>
    <t>Cash manager</t>
  </si>
  <si>
    <t>Account bank</t>
  </si>
  <si>
    <t>Stand-by account bank</t>
  </si>
  <si>
    <t>Servicer(s)</t>
  </si>
  <si>
    <t>Stand-by servicer(s)</t>
  </si>
  <si>
    <t>Swap provider(s) on cover pool</t>
  </si>
  <si>
    <t>Stand-by swap provider(s) on cover pool</t>
  </si>
  <si>
    <t>Swap notional amount(s) (GBP)</t>
  </si>
  <si>
    <t>Swap notional maturity/ies</t>
  </si>
  <si>
    <t>LLP receive rate/margin</t>
  </si>
  <si>
    <t>LLP pay rate/margin</t>
  </si>
  <si>
    <t>Collateral posting amount(s) (GBP)</t>
  </si>
  <si>
    <t>Accounts, Ledgers</t>
  </si>
  <si>
    <t>Value as of End Date of reporting period</t>
  </si>
  <si>
    <t>Value as of Start Date of reporting period</t>
  </si>
  <si>
    <t>Targeted Value</t>
  </si>
  <si>
    <t>Revenue receipts (please disclose all parts of waterfall)</t>
  </si>
  <si>
    <t>Principal receipts (please disclose all parts of waterfall)</t>
  </si>
  <si>
    <t>Reserve ledger</t>
  </si>
  <si>
    <t>Revenue ledger</t>
  </si>
  <si>
    <t>Principal ledger</t>
  </si>
  <si>
    <t>Pre-maturity liquidity ledger</t>
  </si>
  <si>
    <t>Asset Coverage Test</t>
  </si>
  <si>
    <t>Value</t>
  </si>
  <si>
    <t>Description (please edit if different)</t>
  </si>
  <si>
    <t>A</t>
  </si>
  <si>
    <t>Adjusted current balance</t>
  </si>
  <si>
    <t>B</t>
  </si>
  <si>
    <t>Principal collections not yet applied</t>
  </si>
  <si>
    <t>C</t>
  </si>
  <si>
    <t>Qualifying additional collateral</t>
  </si>
  <si>
    <t>D</t>
  </si>
  <si>
    <t>Substitute assets</t>
  </si>
  <si>
    <t>X</t>
  </si>
  <si>
    <t>Y</t>
  </si>
  <si>
    <t>Set-off</t>
  </si>
  <si>
    <t>Negative carry</t>
  </si>
  <si>
    <t>Total</t>
  </si>
  <si>
    <t>Method used for calculating component 'A'</t>
  </si>
  <si>
    <t>Asset percentage (%)</t>
  </si>
  <si>
    <t>Maximum asset percentage from Fitch (%)</t>
  </si>
  <si>
    <t>Maximum asset percentage from Moody's (%)</t>
  </si>
  <si>
    <t>Maximum asset percentage from S&amp;P (%)</t>
  </si>
  <si>
    <t>Maximum asset percentage from DBRS (%)</t>
  </si>
  <si>
    <t>Credit support as derived from ACT (GBP)</t>
  </si>
  <si>
    <t>Credit support as derived from ACT (%)</t>
  </si>
  <si>
    <t>Programme-Level Characteristics</t>
  </si>
  <si>
    <t>Programme currency</t>
  </si>
  <si>
    <t>Programme size</t>
  </si>
  <si>
    <t>Covered bonds principal amount outstanding (GBP, non-GBP series converted at swap FX rate)</t>
  </si>
  <si>
    <t>Covered bonds principal amount outstanding (GBP, non-GBP series converted at current spot rate)</t>
  </si>
  <si>
    <t>Cover pool balance (GBP)</t>
  </si>
  <si>
    <t>GIC account balance (GBP)</t>
  </si>
  <si>
    <t>Any additional collateral (please specify)</t>
  </si>
  <si>
    <t>Any additional collateral (GBP)</t>
  </si>
  <si>
    <t>Aggregate balance of off-set mortgages (GBP)</t>
  </si>
  <si>
    <t>Aggregate deposits attaching to the cover pool (GBP)</t>
  </si>
  <si>
    <t>Aggregate deposits attaching specifically to the off-set mortgages (GBP)</t>
  </si>
  <si>
    <t>Nominal level of overcollateralisation (GBP)</t>
  </si>
  <si>
    <t>Nominal level of overcollateralisation (%)</t>
  </si>
  <si>
    <t>Number of loans in cover pool</t>
  </si>
  <si>
    <t>Average loan balance (GBP)</t>
  </si>
  <si>
    <t>Weighted average non-indexed LTV (%)</t>
  </si>
  <si>
    <t>Weighted average indexed LTV (%)</t>
  </si>
  <si>
    <t>Weighted average seasoning (months)</t>
  </si>
  <si>
    <t>Weighted average remaining term (months)</t>
  </si>
  <si>
    <t>Weighted average interest rate (%)</t>
  </si>
  <si>
    <t>Standard Variable Rate(s) (%)</t>
  </si>
  <si>
    <t xml:space="preserve">Constant Pre-Payment Rate (%, current month) </t>
  </si>
  <si>
    <t xml:space="preserve">Constant Pre-Payment Rate (%, quarterly average) </t>
  </si>
  <si>
    <t xml:space="preserve">Principal Payment Rate (%, current month) </t>
  </si>
  <si>
    <t xml:space="preserve">Principal Payment Rate (%, quarterly average) </t>
  </si>
  <si>
    <t xml:space="preserve">Constant Default Rate (%, current month) </t>
  </si>
  <si>
    <t xml:space="preserve">Constant Default Rate (%, quarterly average) </t>
  </si>
  <si>
    <t>Moody's Timely Payment Indicator</t>
  </si>
  <si>
    <t>Moody's Collateral Score (%)</t>
  </si>
  <si>
    <t>Mortgage collections</t>
  </si>
  <si>
    <t>Mortgage collections (scheduled - interest)</t>
  </si>
  <si>
    <t>Mortgage collections (scheduled - principal)</t>
  </si>
  <si>
    <t>Mortgage collections (unscheduled - principal)</t>
  </si>
  <si>
    <t>Loan Redemptions &amp; Replenishments Since Previous Reporting Date</t>
  </si>
  <si>
    <t>Number</t>
  </si>
  <si>
    <t>% of total number</t>
  </si>
  <si>
    <t>Amount (GBP)</t>
  </si>
  <si>
    <t>% of total amount</t>
  </si>
  <si>
    <t>Loan redemptions since previous reporting date</t>
  </si>
  <si>
    <t>Loans bought back by seller(s)</t>
  </si>
  <si>
    <t xml:space="preserve">   of which are non-performing loans</t>
  </si>
  <si>
    <t xml:space="preserve">   of which have breached R&amp;Ws</t>
  </si>
  <si>
    <t>Loans sold into the cover pool</t>
  </si>
  <si>
    <t>Product Rate Type and Reversionary Profiles</t>
  </si>
  <si>
    <t>Weighted average</t>
  </si>
  <si>
    <t>Remaining teaser period (months)</t>
  </si>
  <si>
    <t>Fixed at origination, reverting to SVR</t>
  </si>
  <si>
    <t>Fixed at origination, reverting to Libor</t>
  </si>
  <si>
    <t>Fixed at origination, reverting to tracker</t>
  </si>
  <si>
    <t>Fixed for life</t>
  </si>
  <si>
    <t>Tracker at origination, reverting to SVR</t>
  </si>
  <si>
    <t>Tracker at origination, reverting to Libor</t>
  </si>
  <si>
    <t>Tracker for life</t>
  </si>
  <si>
    <t>SVR, including discount to SVR</t>
  </si>
  <si>
    <t>Libor</t>
  </si>
  <si>
    <t>Stratifications</t>
  </si>
  <si>
    <t>Arrears breakdown</t>
  </si>
  <si>
    <t>Current</t>
  </si>
  <si>
    <t>0-1 month in arrears</t>
  </si>
  <si>
    <t>1-2 months in arrears</t>
  </si>
  <si>
    <t>2-3 months in arrears</t>
  </si>
  <si>
    <t>3-6 months in arrears</t>
  </si>
  <si>
    <t>6-12 months in arrears</t>
  </si>
  <si>
    <t>12+ months in arrears</t>
  </si>
  <si>
    <t>Current non-indexed LTV</t>
  </si>
  <si>
    <t>0-50%</t>
  </si>
  <si>
    <t>50-55%</t>
  </si>
  <si>
    <t>55-60%</t>
  </si>
  <si>
    <t>60-65%</t>
  </si>
  <si>
    <t>65-70%</t>
  </si>
  <si>
    <t>70-75%</t>
  </si>
  <si>
    <t>75-80%</t>
  </si>
  <si>
    <t>80-85%</t>
  </si>
  <si>
    <t>85-90%</t>
  </si>
  <si>
    <t>90-95%</t>
  </si>
  <si>
    <t>95-100%</t>
  </si>
  <si>
    <t>100-105%</t>
  </si>
  <si>
    <t>105-110%</t>
  </si>
  <si>
    <t>110-125%</t>
  </si>
  <si>
    <t>125%+</t>
  </si>
  <si>
    <t>Current indexed LTV</t>
  </si>
  <si>
    <t>Current outstanding balance of loan</t>
  </si>
  <si>
    <t>0-5,000</t>
  </si>
  <si>
    <t>5,000-10,000</t>
  </si>
  <si>
    <t>10,000-25,000</t>
  </si>
  <si>
    <t>25,000-50,000</t>
  </si>
  <si>
    <t>50,000-75,000</t>
  </si>
  <si>
    <t>75,000-100,000</t>
  </si>
  <si>
    <t>100,000-150,000</t>
  </si>
  <si>
    <t>150,000-200,000</t>
  </si>
  <si>
    <t>200,000-250,000</t>
  </si>
  <si>
    <t>250,000-300,000</t>
  </si>
  <si>
    <t>300,000-350,000</t>
  </si>
  <si>
    <t>350,000-400,000</t>
  </si>
  <si>
    <t>400,000-450,000</t>
  </si>
  <si>
    <t>450,000-500,000</t>
  </si>
  <si>
    <t>500,000-600,000</t>
  </si>
  <si>
    <t>600,000-700,000</t>
  </si>
  <si>
    <t>700,000-800,000</t>
  </si>
  <si>
    <t>800,000-900,000</t>
  </si>
  <si>
    <t>900,000-1,000,000</t>
  </si>
  <si>
    <t>1,000,000 +</t>
  </si>
  <si>
    <t>Regional distribution</t>
  </si>
  <si>
    <t>East Anglia</t>
  </si>
  <si>
    <t>East Midlands</t>
  </si>
  <si>
    <t>London</t>
  </si>
  <si>
    <t>North</t>
  </si>
  <si>
    <t>North West</t>
  </si>
  <si>
    <t>Northern Ireland</t>
  </si>
  <si>
    <t>Outer Metro</t>
  </si>
  <si>
    <t>South East</t>
  </si>
  <si>
    <t>South West</t>
  </si>
  <si>
    <t>Scotland</t>
  </si>
  <si>
    <t>Wales</t>
  </si>
  <si>
    <t>West Midlands</t>
  </si>
  <si>
    <t>Yorkshire</t>
  </si>
  <si>
    <t>Other</t>
  </si>
  <si>
    <t>Repayment type</t>
  </si>
  <si>
    <t>Capital repayment</t>
  </si>
  <si>
    <t>Part-and-part</t>
  </si>
  <si>
    <t>Interest-only</t>
  </si>
  <si>
    <t>Offset</t>
  </si>
  <si>
    <t>Seasoning</t>
  </si>
  <si>
    <t>0-12 months</t>
  </si>
  <si>
    <t>12-24 months</t>
  </si>
  <si>
    <t>24-36 months</t>
  </si>
  <si>
    <t>36-48 months</t>
  </si>
  <si>
    <t>48-60 months</t>
  </si>
  <si>
    <t>60-72 months</t>
  </si>
  <si>
    <t>72-84 months</t>
  </si>
  <si>
    <t>84-96 months</t>
  </si>
  <si>
    <t>96-108 months</t>
  </si>
  <si>
    <t>108-120 months</t>
  </si>
  <si>
    <t>120-150 months</t>
  </si>
  <si>
    <t>150-180 months</t>
  </si>
  <si>
    <t>180+ months</t>
  </si>
  <si>
    <t>Interest payment type</t>
  </si>
  <si>
    <t>Fixed</t>
  </si>
  <si>
    <t>SVR</t>
  </si>
  <si>
    <t>Tracker</t>
  </si>
  <si>
    <t>Loan purpose type</t>
  </si>
  <si>
    <t>Owner-occupied</t>
  </si>
  <si>
    <t>Buy-to-let</t>
  </si>
  <si>
    <t>Second home</t>
  </si>
  <si>
    <t>Income verification type</t>
  </si>
  <si>
    <t>Fully verified</t>
  </si>
  <si>
    <t>Fast-track</t>
  </si>
  <si>
    <t>Self-certified</t>
  </si>
  <si>
    <t>Remaining term of loan</t>
  </si>
  <si>
    <t>0-30 months</t>
  </si>
  <si>
    <t>30-60 months</t>
  </si>
  <si>
    <t>60-120 months</t>
  </si>
  <si>
    <t>120-180 months</t>
  </si>
  <si>
    <t>180-240 months</t>
  </si>
  <si>
    <t>240-300 months</t>
  </si>
  <si>
    <t>300-360 months</t>
  </si>
  <si>
    <t>360+ months</t>
  </si>
  <si>
    <t>Employment status</t>
  </si>
  <si>
    <t>Employed</t>
  </si>
  <si>
    <t>Self-employed</t>
  </si>
  <si>
    <t>Unemployed</t>
  </si>
  <si>
    <t>Retired</t>
  </si>
  <si>
    <t>Guarantor</t>
  </si>
  <si>
    <r>
      <t>Covered Bonds Outstanding, Associated Derivatives</t>
    </r>
    <r>
      <rPr>
        <b/>
        <sz val="10"/>
        <rFont val="Arial"/>
        <family val="2"/>
      </rPr>
      <t xml:space="preserve"> (please disclose for all bonds outstanding)</t>
    </r>
  </si>
  <si>
    <t>Series</t>
  </si>
  <si>
    <t>Issue date</t>
  </si>
  <si>
    <t>Original rating (Moody's/S&amp;P/Fitch/DBRS)</t>
  </si>
  <si>
    <t>Current rating (Moody's/S&amp;P/Fitch/DBRS)</t>
  </si>
  <si>
    <t>Denomination</t>
  </si>
  <si>
    <t>Amount at issuance</t>
  </si>
  <si>
    <t>Amount outstanding</t>
  </si>
  <si>
    <t>FX swap rate (rate:£1)</t>
  </si>
  <si>
    <t>Maturity type (hard/soft-bullet/pass-through)</t>
  </si>
  <si>
    <t>Scheduled final maturity date</t>
  </si>
  <si>
    <t>Legal final maturity date</t>
  </si>
  <si>
    <t>ISIN</t>
  </si>
  <si>
    <t>Stock exchange listing</t>
  </si>
  <si>
    <t>Coupon payment frequency</t>
  </si>
  <si>
    <t>Coupon payment date</t>
  </si>
  <si>
    <t>Coupon (rate if fixed, margin and reference rate if floating)</t>
  </si>
  <si>
    <t>Margin payable under extended maturity period (%)</t>
  </si>
  <si>
    <t>Swap counterparty/ies</t>
  </si>
  <si>
    <t>Swap notional denomination</t>
  </si>
  <si>
    <t>Swap notional amount</t>
  </si>
  <si>
    <t>Swap notional maturity</t>
  </si>
  <si>
    <t>Collateral posting amount</t>
  </si>
  <si>
    <t>Programme triggers</t>
  </si>
  <si>
    <t>Event (please list all triggers)</t>
  </si>
  <si>
    <t>Summary of Event</t>
  </si>
  <si>
    <t>Trigger (S&amp;P, Moody's, Fitch, DBRS; short-term, long-term)</t>
  </si>
  <si>
    <t>Trigger breached (yes/no)</t>
  </si>
  <si>
    <t>Consequence of a trigger breach</t>
  </si>
  <si>
    <t>% Current rate</t>
  </si>
  <si>
    <t xml:space="preserve">% Current margin </t>
  </si>
  <si>
    <t>% Reversionary margin</t>
  </si>
  <si>
    <t>% Initial rate</t>
  </si>
  <si>
    <t>Fitch Discontinuity Cap</t>
  </si>
  <si>
    <t>Regulated Covered Bonds Team
Prudential Specialists Department
Financial Conduct Authority
12 Endeavour Square
London
E20 1JN</t>
  </si>
  <si>
    <t>Principality Building Society</t>
  </si>
  <si>
    <t>HSBC</t>
  </si>
  <si>
    <t>N/A</t>
  </si>
  <si>
    <t>A / F1</t>
  </si>
  <si>
    <t>F1+/AA-</t>
  </si>
  <si>
    <t>A3</t>
  </si>
  <si>
    <t>P-1/Aa3</t>
  </si>
  <si>
    <t>BBB-</t>
  </si>
  <si>
    <t>Baa3(cr)</t>
  </si>
  <si>
    <t>P-1/A2</t>
  </si>
  <si>
    <t>ii</t>
  </si>
  <si>
    <t>F1/BBB+</t>
  </si>
  <si>
    <t>(a) Revenue Receipts - Interest received from Borrowers</t>
  </si>
  <si>
    <t>(b) Interest received</t>
  </si>
  <si>
    <t>(c) Excess Reserve Fund</t>
  </si>
  <si>
    <t xml:space="preserve">(d) Other Revenue Receipts </t>
  </si>
  <si>
    <t>(e) Excess Required Coupon Amount</t>
  </si>
  <si>
    <t>(f) Reserve Ledger credit amounts following Notice to Pay</t>
  </si>
  <si>
    <t xml:space="preserve"> LESS</t>
  </si>
  <si>
    <t>(g) Amounts Belonging to Third Parties</t>
  </si>
  <si>
    <t>(h) Required Coupon Amount</t>
  </si>
  <si>
    <t>Total Available Revenue Receipts</t>
  </si>
  <si>
    <t>PRE-ACCELERATION REVENUE PRIORITY OF PAYMENTS</t>
  </si>
  <si>
    <t>(a)  Fees, costs and expenses of the Trustee;</t>
  </si>
  <si>
    <t>(b)  Costs and fees of the Agents, any third parties, amounts required to discharge any liability of the Issuer for corporation tax.</t>
  </si>
  <si>
    <t>(c)  Costs and fees of each of the Servicer, Back-Up Administrator Facilitator, Cash Manager, Account Bank, Custodian, and, where applicable, Back-Up Administrator and Back-Up Cash Manager;</t>
  </si>
  <si>
    <t>(d)  Asset swap payment</t>
  </si>
  <si>
    <t>(e)  Term Advance/Liability swap payment representing the bond interest;</t>
  </si>
  <si>
    <t>(f)  Transaction Accounts</t>
  </si>
  <si>
    <t>(g) Reserve Fund</t>
  </si>
  <si>
    <t>(h) Excluded Swap Termination Amounts</t>
  </si>
  <si>
    <t>(i)  Indemnity amount to the Asset Pool Monitor</t>
  </si>
  <si>
    <t>(j)  Credit to the Coupon Payment Ledger</t>
  </si>
  <si>
    <t>(k)  Deferred Consideration to the seller</t>
  </si>
  <si>
    <t>(l)  Liquidation Members Fee</t>
  </si>
  <si>
    <t>(m)  Members Profit</t>
  </si>
  <si>
    <t>Revenue priority of payments total</t>
  </si>
  <si>
    <t>(a) Scheduled amounts received from Borrowers</t>
  </si>
  <si>
    <t>(b) Term Advance/Cash Capital Contributions/Sale of Selected Loans</t>
  </si>
  <si>
    <t>Total Available Principal Receipts</t>
  </si>
  <si>
    <t>PRE-ACCELERATION PRINCIPAL PRIORITY OF PAYMENTS</t>
  </si>
  <si>
    <t>(a) Purchase of New Loans or Substitution Assets</t>
  </si>
  <si>
    <t>(b) Deposit Principal Receipts in the Transaction Account.</t>
  </si>
  <si>
    <t>(c) (i) Amounts due to the Covered Bond Swap Providers</t>
  </si>
  <si>
    <t xml:space="preserve">     (ii) Amounts due on the Term Advance</t>
  </si>
  <si>
    <t xml:space="preserve">     (iIi) Accumulation Series of Covered Bonds</t>
  </si>
  <si>
    <t>(d) Capital Distribution to Members</t>
  </si>
  <si>
    <t>Principal priority of payments total</t>
  </si>
  <si>
    <t>€5bn</t>
  </si>
  <si>
    <t>Discount</t>
  </si>
  <si>
    <t>Send this form to us by email to rcb@fca.org.uk.</t>
  </si>
  <si>
    <r>
      <t xml:space="preserve">Please complete all fields in </t>
    </r>
    <r>
      <rPr>
        <sz val="10"/>
        <color indexed="44"/>
        <rFont val="Arial"/>
        <family val="2"/>
      </rPr>
      <t>blue</t>
    </r>
    <r>
      <rPr>
        <sz val="10"/>
        <rFont val="Arial"/>
        <family val="2"/>
      </rPr>
      <t xml:space="preserve">. 
Unless specified otherwise, please report data as of the </t>
    </r>
    <r>
      <rPr>
        <i/>
        <sz val="10"/>
        <rFont val="Arial"/>
        <family val="2"/>
      </rPr>
      <t>End Date of reporting period</t>
    </r>
    <r>
      <rPr>
        <sz val="10"/>
        <rFont val="Arial"/>
        <family val="2"/>
      </rPr>
      <t xml:space="preserve">.
This Asset Notification Form </t>
    </r>
    <r>
      <rPr>
        <b/>
        <sz val="10"/>
        <rFont val="Arial"/>
        <family val="2"/>
      </rPr>
      <t xml:space="preserve">must be submitted each month and published by the issuer.
</t>
    </r>
    <r>
      <rPr>
        <sz val="10"/>
        <rFont val="Arial"/>
        <family val="2"/>
      </rPr>
      <t xml:space="preserve">
This form must also be sent </t>
    </r>
    <r>
      <rPr>
        <b/>
        <sz val="10"/>
        <rFont val="Arial"/>
        <family val="2"/>
      </rPr>
      <t xml:space="preserve">at least five business days prior to any proposed assets transfer </t>
    </r>
    <r>
      <rPr>
        <sz val="10"/>
        <rFont val="Arial"/>
        <family val="2"/>
      </rPr>
      <t xml:space="preserve">(giving details of the size and composition of the transfer) </t>
    </r>
    <r>
      <rPr>
        <b/>
        <sz val="10"/>
        <rFont val="Arial"/>
        <family val="2"/>
      </rPr>
      <t>when such transfer changes the level of over collateralisation by 5% or more.</t>
    </r>
  </si>
  <si>
    <t>2026-1</t>
  </si>
  <si>
    <t>Aaa/-/AAA/-</t>
  </si>
  <si>
    <t>GBP</t>
  </si>
  <si>
    <t>Soft-bullet</t>
  </si>
  <si>
    <t>XS3268856906</t>
  </si>
  <si>
    <t>London Stock Exchange</t>
  </si>
  <si>
    <t>Quarterly</t>
  </si>
  <si>
    <t>Compounded Daily SONIA + 50bps</t>
  </si>
  <si>
    <t>Principality Building Society €5bn Global Covered Bond Programme</t>
  </si>
  <si>
    <t>SONIA + 50bps</t>
  </si>
  <si>
    <t>Notional reduces to zero on fixed rate loans</t>
  </si>
  <si>
    <t>AAA</t>
  </si>
  <si>
    <t>Aaa</t>
  </si>
  <si>
    <t>EUR</t>
  </si>
  <si>
    <t>Nick Emmerson
Debt Capital Markets Senior Manager
nick.emmerson@principality.co.uk</t>
  </si>
  <si>
    <t>Yes</t>
  </si>
  <si>
    <t>90.00%</t>
  </si>
  <si>
    <t>Servicer Trigger</t>
  </si>
  <si>
    <t>Servicer's ratings fall below required levels</t>
  </si>
  <si>
    <t>Baa3(cr)/BBB-</t>
  </si>
  <si>
    <t>No</t>
  </si>
  <si>
    <t>Cash Management Trigger</t>
  </si>
  <si>
    <t>Cash Managers ratings fall below required levels</t>
  </si>
  <si>
    <t>HSBC Account Bank Trigger</t>
  </si>
  <si>
    <t>Account Bank ratings fall below required levels</t>
  </si>
  <si>
    <t>Failure of Asset coverage Test</t>
  </si>
  <si>
    <t>Adjusted Aggregate Loan Amount less than Aggregate Principal Amount outstanding</t>
  </si>
  <si>
    <t>Yield Shortfall Test</t>
  </si>
  <si>
    <t>Failure of Portfolio Yield Test</t>
  </si>
  <si>
    <t>Falls below SONIA plus 0.30%</t>
  </si>
  <si>
    <t>LLP Event of Default</t>
  </si>
  <si>
    <t>LLP failure to pay Guarantee, insolvency etc</t>
  </si>
  <si>
    <t>Amortisation Test</t>
  </si>
  <si>
    <t>Failure of Amortisation Test</t>
  </si>
  <si>
    <t>Amortisation Test Aggregate Loan Amount less than Aggregate Principal Outstanding</t>
  </si>
  <si>
    <t>Interest Rate Shortfall Test</t>
  </si>
  <si>
    <t>Failure of Interest Rate Shortfall Test</t>
  </si>
  <si>
    <t>Asset Swap Counterparty Rating Trigger</t>
  </si>
  <si>
    <t>Counterparty Ratings Downgrade</t>
  </si>
  <si>
    <t>Asset Swap Counterparty Replacement Trigger</t>
  </si>
  <si>
    <t>Principality Trigger (Issuer of Default)</t>
  </si>
  <si>
    <t>Principality's Failure to pay on Covered Bonds or Principality's insolvency</t>
  </si>
  <si>
    <t>Triggers a notice to pay on the LLP</t>
  </si>
  <si>
    <t>Seller Trigger</t>
  </si>
  <si>
    <t>Seller ratings fall below required levels.</t>
  </si>
  <si>
    <t>Triggers the requirement to prepare perfection of title documents but not the steps necessary to perfect legal title</t>
  </si>
  <si>
    <t>Appoint Back-Up Servicer within 60 days upon breach with the assistance of the Back-up servicer Facilitator</t>
  </si>
  <si>
    <t>If not remedied within 30 calender days, all money will be transferred from the account to an account which has the required account bank ratings</t>
  </si>
  <si>
    <t>If not remedied within three calculation dates, triggers Issuer Event of Default</t>
  </si>
  <si>
    <t>Obligation to sell more assets into the pool to increase the yield. If Issuer event of default occurring Increase Standard Variable Rate and/or the other discretionary rates or margins</t>
  </si>
  <si>
    <t>Triggers an LLP Acceleration Notice</t>
  </si>
  <si>
    <t>LLP Acceleration Notice</t>
  </si>
  <si>
    <t>Within one business day, give written notice to the LLP and the Security Trustee of the amount of such Interest Rate Shortfall. Seller should offer to sell New Loans and their Related Security to the LLP on or before the next Calculation Date sufficient to avoid such Interest Rate Shortfall on future Calculation Dates</t>
  </si>
  <si>
    <t>Collateral posting</t>
  </si>
  <si>
    <t>Replacement Trigger</t>
  </si>
  <si>
    <t>Principality's Failure to pay on Covered Bonds or Principality's insolvency.</t>
  </si>
  <si>
    <t>Fitch rating: F1 or A</t>
  </si>
  <si>
    <t>Fitch rating: A-</t>
  </si>
  <si>
    <t>Fitch rating: BBB- or F3</t>
  </si>
  <si>
    <t>Appoint Back-Up Cash Manager within 60 days upon breach.</t>
  </si>
  <si>
    <t>https://www.principality.co.uk/home/corporate-governance/investor-relations
https://www.euroabs.com/IH.aspx?d=26752</t>
  </si>
  <si>
    <t>Probable-High</t>
  </si>
  <si>
    <t>4.00%</t>
  </si>
  <si>
    <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</si>
</sst>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0_-;\-&quot;£&quot;* #,##0_-;_-&quot;£&quot;* &quot;-&quot;_-;_-@_-"/>
    <numFmt numFmtId="44" formatCode="_-&quot;£&quot;* #,##0.00_-;\-&quot;£&quot;* #,##0.00_-;_-&quot;£&quot;* &quot;-&quot;??_-;_-@_-"/>
    <numFmt numFmtId="43" formatCode="_-* #,##0.00_-;\-* #,##0.00_-;_-* &quot;-&quot;??_-;_-@_-"/>
    <numFmt numFmtId="164" formatCode="dd/mm/yy;@"/>
    <numFmt numFmtId="165" formatCode="0.0%"/>
    <numFmt numFmtId="166" formatCode="#,##0_ ;\-#,##0\ "/>
    <numFmt numFmtId="167" formatCode="0_ %_);\(0_ %\);0_ %_);@_)"/>
    <numFmt numFmtId="168" formatCode="0.00_ %_);\(0.00_ %\);0.00_ %_);@_)"/>
    <numFmt numFmtId="169" formatCode="_-&quot;£&quot;* #,##0_-;\-&quot;£&quot;* #,##0_-;_-&quot;£&quot;* &quot;-&quot;??_-;_-@_-"/>
    <numFmt numFmtId="170" formatCode="_-[$£-809]* #,##0_-;\-[$£-809]* #,##0_-;_-[$£-809]* &quot;-&quot;??_-;_-@_-"/>
    <numFmt numFmtId="171" formatCode="0.000%"/>
  </numFmts>
  <fonts count="17" x14ac:knownFonts="1">
    <font>
      <sz val="10"/>
      <name val="Arial"/>
    </font>
    <font>
      <sz val="10"/>
      <name val="Arial"/>
      <family val="2"/>
    </font>
    <font>
      <u/>
      <sz val="20"/>
      <name val="Arial"/>
      <family val="2"/>
    </font>
    <font>
      <b/>
      <u/>
      <sz val="10"/>
      <name val="Arial"/>
      <family val="2"/>
    </font>
    <font>
      <u/>
      <sz val="10"/>
      <name val="Arial"/>
      <family val="2"/>
    </font>
    <font>
      <u/>
      <sz val="10"/>
      <name val="Arial"/>
      <family val="2"/>
    </font>
    <font>
      <sz val="10"/>
      <name val="Arial"/>
      <family val="2"/>
    </font>
    <font>
      <sz val="10"/>
      <color indexed="44"/>
      <name val="Arial"/>
      <family val="2"/>
    </font>
    <font>
      <i/>
      <sz val="10"/>
      <name val="Arial"/>
      <family val="2"/>
    </font>
    <font>
      <b/>
      <sz val="10"/>
      <name val="Arial"/>
      <family val="2"/>
    </font>
    <font>
      <u/>
      <sz val="10"/>
      <color indexed="10"/>
      <name val="Arial"/>
      <family val="2"/>
    </font>
    <font>
      <sz val="8"/>
      <name val="Arial"/>
      <family val="2"/>
    </font>
    <font>
      <sz val="10"/>
      <name val="Arial"/>
      <family val="2"/>
    </font>
    <font>
      <sz val="10"/>
      <color theme="0"/>
      <name val="Arial"/>
      <family val="2"/>
    </font>
    <font>
      <sz val="10"/>
      <color rgb="FFFF0000"/>
      <name val="Arial"/>
      <family val="2"/>
    </font>
    <font>
      <sz val="10"/>
      <color theme="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99CCFF"/>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s>
  <cellStyleXfs count="4">
    <xf numFmtId="0" fontId="0" fillId="0" borderId="0"/>
    <xf numFmtId="43" fontId="12" fillId="0" borderId="0" applyFont="0" applyFill="0" applyBorder="0" applyAlignment="0" applyProtection="0"/>
    <xf numFmtId="9" fontId="16" fillId="0" borderId="0" applyFont="0" applyFill="0" applyBorder="0" applyAlignment="0" applyProtection="0"/>
    <xf numFmtId="43" fontId="1" fillId="0" borderId="0" applyFont="0" applyFill="0" applyBorder="0" applyAlignment="0" applyProtection="0"/>
  </cellStyleXfs>
  <cellXfs count="124">
    <xf numFmtId="0" fontId="0" fillId="0" borderId="0" xfId="0"/>
    <xf numFmtId="0" fontId="2" fillId="0" borderId="0" xfId="0" applyFont="1"/>
    <xf numFmtId="0" fontId="3" fillId="2" borderId="1" xfId="0" applyFont="1" applyFill="1" applyBorder="1" applyAlignment="1">
      <alignment horizontal="justify"/>
    </xf>
    <xf numFmtId="0" fontId="4" fillId="2" borderId="2" xfId="0" applyFont="1" applyFill="1" applyBorder="1" applyAlignment="1">
      <alignment horizontal="center"/>
    </xf>
    <xf numFmtId="0" fontId="4" fillId="2" borderId="3" xfId="0" applyFont="1" applyFill="1" applyBorder="1" applyAlignment="1">
      <alignment horizontal="center"/>
    </xf>
    <xf numFmtId="0" fontId="5" fillId="0" borderId="0" xfId="0" applyFont="1" applyAlignment="1">
      <alignment horizontal="center"/>
    </xf>
    <xf numFmtId="0" fontId="3" fillId="2" borderId="4" xfId="0" applyFont="1" applyFill="1" applyBorder="1" applyAlignment="1">
      <alignment horizontal="left"/>
    </xf>
    <xf numFmtId="0" fontId="4" fillId="2" borderId="0" xfId="0" applyFont="1" applyFill="1" applyAlignment="1">
      <alignment horizontal="center"/>
    </xf>
    <xf numFmtId="0" fontId="4" fillId="2" borderId="5" xfId="0" applyFont="1" applyFill="1" applyBorder="1" applyAlignment="1">
      <alignment horizontal="center"/>
    </xf>
    <xf numFmtId="0" fontId="3" fillId="2" borderId="4" xfId="0" applyFont="1" applyFill="1" applyBorder="1" applyAlignment="1">
      <alignment horizontal="justify"/>
    </xf>
    <xf numFmtId="0" fontId="10" fillId="0" borderId="0" xfId="0" applyFont="1" applyAlignment="1">
      <alignment horizontal="center"/>
    </xf>
    <xf numFmtId="0" fontId="3" fillId="0" borderId="0" xfId="0" applyFont="1"/>
    <xf numFmtId="0" fontId="1" fillId="0" borderId="0" xfId="0" applyFont="1"/>
    <xf numFmtId="0" fontId="1" fillId="0" borderId="6" xfId="0" applyFont="1" applyBorder="1" applyAlignment="1">
      <alignment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0" borderId="10" xfId="0" applyFont="1" applyBorder="1"/>
    <xf numFmtId="0" fontId="1" fillId="0" borderId="6" xfId="0" applyFont="1" applyBorder="1"/>
    <xf numFmtId="0" fontId="1" fillId="0" borderId="6" xfId="0" applyFont="1" applyBorder="1" applyAlignment="1">
      <alignment vertical="center"/>
    </xf>
    <xf numFmtId="42" fontId="1" fillId="3" borderId="6" xfId="0" applyNumberFormat="1" applyFont="1" applyFill="1" applyBorder="1"/>
    <xf numFmtId="0" fontId="1" fillId="0" borderId="0" xfId="0" applyFont="1" applyAlignment="1">
      <alignment horizontal="center"/>
    </xf>
    <xf numFmtId="0" fontId="11" fillId="0" borderId="0" xfId="0" applyFont="1" applyAlignment="1">
      <alignment wrapText="1"/>
    </xf>
    <xf numFmtId="0" fontId="1" fillId="0" borderId="6" xfId="0" applyFont="1" applyBorder="1" applyAlignment="1">
      <alignment vertical="top"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1" xfId="0" applyFont="1" applyBorder="1" applyAlignment="1">
      <alignment horizontal="center" wrapText="1"/>
    </xf>
    <xf numFmtId="0" fontId="1" fillId="0" borderId="13" xfId="0" applyFont="1" applyBorder="1"/>
    <xf numFmtId="0" fontId="9" fillId="0" borderId="6" xfId="0" applyFont="1" applyBorder="1"/>
    <xf numFmtId="0" fontId="1" fillId="0" borderId="6" xfId="0" applyFont="1" applyBorder="1" applyAlignment="1">
      <alignment horizontal="center" vertical="center"/>
    </xf>
    <xf numFmtId="0" fontId="1" fillId="0" borderId="6" xfId="0" applyFont="1" applyBorder="1" applyAlignment="1">
      <alignment horizontal="center" vertical="center" wrapText="1"/>
    </xf>
    <xf numFmtId="0" fontId="1" fillId="0" borderId="0" xfId="0" applyFont="1" applyAlignment="1">
      <alignment vertical="center"/>
    </xf>
    <xf numFmtId="0" fontId="6" fillId="0" borderId="0" xfId="0" applyFont="1"/>
    <xf numFmtId="0" fontId="0" fillId="0" borderId="4" xfId="0" applyBorder="1" applyAlignment="1">
      <alignment vertical="center"/>
    </xf>
    <xf numFmtId="0" fontId="1" fillId="3" borderId="6" xfId="0" applyFont="1" applyFill="1" applyBorder="1" applyAlignment="1">
      <alignment horizontal="center"/>
    </xf>
    <xf numFmtId="0" fontId="1" fillId="0" borderId="1" xfId="0" applyFont="1" applyBorder="1" applyAlignment="1">
      <alignment horizontal="center"/>
    </xf>
    <xf numFmtId="167" fontId="1" fillId="0" borderId="0" xfId="0" applyNumberFormat="1" applyFont="1"/>
    <xf numFmtId="0" fontId="1" fillId="0" borderId="15" xfId="0" applyFont="1" applyBorder="1"/>
    <xf numFmtId="0" fontId="9" fillId="0" borderId="16" xfId="0" applyFont="1" applyBorder="1"/>
    <xf numFmtId="0" fontId="9" fillId="0" borderId="17" xfId="0" applyFont="1" applyBorder="1"/>
    <xf numFmtId="0" fontId="9" fillId="0" borderId="18" xfId="0" applyFont="1" applyBorder="1"/>
    <xf numFmtId="42" fontId="1" fillId="3" borderId="11" xfId="0" applyNumberFormat="1" applyFont="1" applyFill="1" applyBorder="1"/>
    <xf numFmtId="42" fontId="13" fillId="4" borderId="0" xfId="0" applyNumberFormat="1" applyFont="1" applyFill="1"/>
    <xf numFmtId="0" fontId="9" fillId="0" borderId="8" xfId="0" applyFont="1" applyBorder="1"/>
    <xf numFmtId="0" fontId="1" fillId="0" borderId="8" xfId="0" applyFont="1" applyBorder="1"/>
    <xf numFmtId="0" fontId="1" fillId="0" borderId="8" xfId="0" applyFont="1" applyBorder="1" applyAlignment="1">
      <alignment wrapText="1"/>
    </xf>
    <xf numFmtId="42" fontId="1" fillId="4" borderId="6" xfId="0" applyNumberFormat="1" applyFont="1" applyFill="1" applyBorder="1"/>
    <xf numFmtId="42" fontId="1" fillId="4" borderId="11" xfId="0" applyNumberFormat="1" applyFont="1" applyFill="1" applyBorder="1"/>
    <xf numFmtId="0" fontId="1" fillId="0" borderId="17" xfId="0" applyFont="1" applyBorder="1" applyAlignment="1">
      <alignment wrapText="1"/>
    </xf>
    <xf numFmtId="0" fontId="1" fillId="0" borderId="15" xfId="0" applyFont="1" applyBorder="1" applyAlignment="1">
      <alignment wrapText="1"/>
    </xf>
    <xf numFmtId="0" fontId="9" fillId="0" borderId="19" xfId="0" applyFont="1" applyBorder="1" applyAlignment="1">
      <alignment wrapText="1"/>
    </xf>
    <xf numFmtId="4" fontId="1" fillId="0" borderId="0" xfId="0" applyNumberFormat="1" applyFont="1"/>
    <xf numFmtId="42" fontId="1" fillId="0" borderId="0" xfId="0" applyNumberFormat="1" applyFont="1"/>
    <xf numFmtId="44" fontId="1" fillId="0" borderId="0" xfId="0" applyNumberFormat="1" applyFont="1"/>
    <xf numFmtId="42" fontId="1" fillId="3" borderId="13" xfId="0" applyNumberFormat="1" applyFont="1" applyFill="1" applyBorder="1"/>
    <xf numFmtId="0" fontId="6" fillId="0" borderId="4" xfId="0" applyFont="1" applyBorder="1" applyAlignment="1">
      <alignment vertical="center"/>
    </xf>
    <xf numFmtId="0" fontId="1" fillId="3" borderId="6" xfId="0" applyFont="1" applyFill="1" applyBorder="1" applyAlignment="1">
      <alignment horizontal="center" vertical="center" wrapText="1"/>
    </xf>
    <xf numFmtId="164" fontId="1" fillId="3" borderId="6" xfId="0" applyNumberFormat="1" applyFont="1" applyFill="1" applyBorder="1" applyAlignment="1">
      <alignment horizontal="center" vertical="center" wrapText="1"/>
    </xf>
    <xf numFmtId="0" fontId="1" fillId="3" borderId="6" xfId="0" applyFont="1" applyFill="1" applyBorder="1" applyAlignment="1">
      <alignment horizontal="center" vertical="center"/>
    </xf>
    <xf numFmtId="42" fontId="1" fillId="3" borderId="6" xfId="0" applyNumberFormat="1" applyFont="1" applyFill="1" applyBorder="1" applyAlignment="1">
      <alignment horizontal="center" vertical="center"/>
    </xf>
    <xf numFmtId="42" fontId="1" fillId="3" borderId="13" xfId="0" applyNumberFormat="1" applyFont="1" applyFill="1" applyBorder="1" applyAlignment="1">
      <alignment horizontal="center" vertical="center"/>
    </xf>
    <xf numFmtId="42" fontId="1" fillId="3" borderId="11" xfId="0" applyNumberFormat="1" applyFont="1" applyFill="1" applyBorder="1" applyAlignment="1">
      <alignment horizontal="center" vertical="center"/>
    </xf>
    <xf numFmtId="42" fontId="13" fillId="4" borderId="0" xfId="0" applyNumberFormat="1" applyFont="1" applyFill="1" applyAlignment="1">
      <alignment horizontal="center" vertical="center"/>
    </xf>
    <xf numFmtId="42" fontId="1" fillId="4" borderId="11" xfId="0" applyNumberFormat="1" applyFont="1" applyFill="1" applyBorder="1" applyAlignment="1">
      <alignment horizontal="center" vertical="center"/>
    </xf>
    <xf numFmtId="0" fontId="11" fillId="3" borderId="6" xfId="0" applyFont="1" applyFill="1" applyBorder="1" applyAlignment="1">
      <alignment horizontal="center" vertical="center" wrapText="1"/>
    </xf>
    <xf numFmtId="42" fontId="1" fillId="3" borderId="6" xfId="0" applyNumberFormat="1" applyFont="1" applyFill="1" applyBorder="1" applyAlignment="1">
      <alignment horizontal="right" vertical="center" wrapText="1"/>
    </xf>
    <xf numFmtId="168" fontId="1" fillId="3" borderId="6" xfId="0" applyNumberFormat="1" applyFont="1" applyFill="1" applyBorder="1" applyAlignment="1">
      <alignment horizontal="right" vertical="center" wrapText="1"/>
    </xf>
    <xf numFmtId="10" fontId="1" fillId="3" borderId="6" xfId="0" applyNumberFormat="1" applyFont="1" applyFill="1" applyBorder="1" applyAlignment="1">
      <alignment horizontal="center" vertical="center"/>
    </xf>
    <xf numFmtId="166" fontId="1" fillId="3" borderId="6" xfId="0" applyNumberFormat="1" applyFont="1" applyFill="1" applyBorder="1" applyAlignment="1">
      <alignment horizontal="center" vertical="center"/>
    </xf>
    <xf numFmtId="166" fontId="1" fillId="0" borderId="13" xfId="0" applyNumberFormat="1" applyFont="1" applyBorder="1" applyAlignment="1">
      <alignment horizontal="center" vertical="center"/>
    </xf>
    <xf numFmtId="10" fontId="1" fillId="0" borderId="13" xfId="0" applyNumberFormat="1" applyFont="1" applyBorder="1" applyAlignment="1">
      <alignment horizontal="center" vertical="center"/>
    </xf>
    <xf numFmtId="42" fontId="1" fillId="0" borderId="13" xfId="0" applyNumberFormat="1" applyFont="1" applyBorder="1" applyAlignment="1">
      <alignment horizontal="center" vertical="center"/>
    </xf>
    <xf numFmtId="0" fontId="1" fillId="0" borderId="0" xfId="0" applyFont="1" applyAlignment="1">
      <alignment horizontal="center" vertical="center"/>
    </xf>
    <xf numFmtId="169" fontId="1" fillId="0" borderId="13" xfId="0" applyNumberFormat="1" applyFont="1" applyBorder="1" applyAlignment="1">
      <alignment horizontal="center" vertical="center"/>
    </xf>
    <xf numFmtId="0" fontId="14" fillId="0" borderId="0" xfId="0" applyFont="1"/>
    <xf numFmtId="164" fontId="15" fillId="3" borderId="6" xfId="0" applyNumberFormat="1" applyFont="1" applyFill="1" applyBorder="1" applyAlignment="1">
      <alignment horizontal="center" vertical="center" wrapText="1"/>
    </xf>
    <xf numFmtId="0" fontId="15" fillId="3" borderId="6" xfId="0" applyFont="1" applyFill="1" applyBorder="1" applyAlignment="1">
      <alignment horizontal="center" vertical="center"/>
    </xf>
    <xf numFmtId="0" fontId="1" fillId="4" borderId="6" xfId="0" applyFont="1" applyFill="1" applyBorder="1" applyAlignment="1">
      <alignment horizontal="center"/>
    </xf>
    <xf numFmtId="43" fontId="1" fillId="0" borderId="0" xfId="1" applyFont="1"/>
    <xf numFmtId="43" fontId="1" fillId="0" borderId="0" xfId="0" applyNumberFormat="1" applyFont="1"/>
    <xf numFmtId="42" fontId="1" fillId="3" borderId="20" xfId="0" applyNumberFormat="1" applyFont="1" applyFill="1" applyBorder="1"/>
    <xf numFmtId="3" fontId="1" fillId="0" borderId="0" xfId="0" applyNumberFormat="1" applyFont="1"/>
    <xf numFmtId="14" fontId="1" fillId="3" borderId="6" xfId="0" applyNumberFormat="1" applyFont="1" applyFill="1" applyBorder="1" applyAlignment="1">
      <alignment horizontal="center" vertical="center"/>
    </xf>
    <xf numFmtId="3" fontId="1" fillId="3" borderId="6" xfId="1" applyNumberFormat="1" applyFont="1" applyFill="1" applyBorder="1" applyAlignment="1">
      <alignment horizontal="center" vertical="center"/>
    </xf>
    <xf numFmtId="10" fontId="0" fillId="0" borderId="4" xfId="2" applyNumberFormat="1" applyFont="1" applyBorder="1" applyAlignment="1">
      <alignment vertical="center"/>
    </xf>
    <xf numFmtId="14" fontId="1" fillId="3" borderId="6" xfId="0" applyNumberFormat="1" applyFont="1" applyFill="1" applyBorder="1" applyAlignment="1">
      <alignment horizontal="left"/>
    </xf>
    <xf numFmtId="10" fontId="1" fillId="3" borderId="6" xfId="2" applyNumberFormat="1" applyFont="1" applyFill="1" applyBorder="1" applyAlignment="1">
      <alignment horizontal="center" vertical="center"/>
    </xf>
    <xf numFmtId="49" fontId="1" fillId="3" borderId="6" xfId="0" applyNumberFormat="1" applyFont="1" applyFill="1" applyBorder="1" applyAlignment="1">
      <alignment horizontal="center" vertical="center" wrapText="1"/>
    </xf>
    <xf numFmtId="49" fontId="1" fillId="3" borderId="6" xfId="0" applyNumberFormat="1" applyFont="1" applyFill="1" applyBorder="1" applyAlignment="1">
      <alignment horizontal="center" vertical="center"/>
    </xf>
    <xf numFmtId="42" fontId="1" fillId="5" borderId="6" xfId="0" applyNumberFormat="1" applyFont="1" applyFill="1" applyBorder="1" applyAlignment="1">
      <alignment horizontal="right" vertical="center" wrapText="1"/>
    </xf>
    <xf numFmtId="10" fontId="1" fillId="5" borderId="6" xfId="0" applyNumberFormat="1" applyFont="1" applyFill="1" applyBorder="1" applyAlignment="1">
      <alignment horizontal="right" vertical="center" wrapText="1"/>
    </xf>
    <xf numFmtId="3" fontId="1" fillId="5" borderId="6" xfId="0" applyNumberFormat="1" applyFont="1" applyFill="1" applyBorder="1" applyAlignment="1">
      <alignment horizontal="right" vertical="center" wrapText="1"/>
    </xf>
    <xf numFmtId="165" fontId="1" fillId="5" borderId="6" xfId="0" applyNumberFormat="1" applyFont="1" applyFill="1" applyBorder="1" applyAlignment="1">
      <alignment horizontal="right" vertical="center" wrapText="1"/>
    </xf>
    <xf numFmtId="0" fontId="1" fillId="5" borderId="6" xfId="0" applyFont="1" applyFill="1" applyBorder="1" applyAlignment="1">
      <alignment horizontal="right" vertical="center" wrapText="1"/>
    </xf>
    <xf numFmtId="0" fontId="1" fillId="5" borderId="6" xfId="0" applyFont="1" applyFill="1" applyBorder="1" applyAlignment="1">
      <alignment horizontal="right"/>
    </xf>
    <xf numFmtId="165" fontId="1" fillId="5" borderId="6" xfId="0" applyNumberFormat="1" applyFont="1" applyFill="1" applyBorder="1" applyAlignment="1">
      <alignment horizontal="right"/>
    </xf>
    <xf numFmtId="10" fontId="1" fillId="5" borderId="6" xfId="0" applyNumberFormat="1" applyFont="1" applyFill="1" applyBorder="1" applyAlignment="1">
      <alignment horizontal="right"/>
    </xf>
    <xf numFmtId="42" fontId="1" fillId="5" borderId="6" xfId="0" applyNumberFormat="1" applyFont="1" applyFill="1" applyBorder="1"/>
    <xf numFmtId="169" fontId="1" fillId="5" borderId="6" xfId="1" applyNumberFormat="1" applyFont="1" applyFill="1" applyBorder="1" applyAlignment="1">
      <alignment horizontal="center" vertical="center"/>
    </xf>
    <xf numFmtId="170" fontId="1" fillId="5" borderId="6" xfId="0" applyNumberFormat="1" applyFont="1" applyFill="1" applyBorder="1"/>
    <xf numFmtId="10" fontId="1" fillId="5" borderId="6" xfId="0" applyNumberFormat="1" applyFont="1" applyFill="1" applyBorder="1" applyAlignment="1">
      <alignment horizontal="center" vertical="center"/>
    </xf>
    <xf numFmtId="3" fontId="1" fillId="5" borderId="6" xfId="0" applyNumberFormat="1" applyFont="1" applyFill="1" applyBorder="1" applyAlignment="1">
      <alignment horizontal="center" vertical="center"/>
    </xf>
    <xf numFmtId="0" fontId="1" fillId="5" borderId="6" xfId="0" applyFont="1" applyFill="1" applyBorder="1" applyAlignment="1">
      <alignment horizontal="center" vertical="center"/>
    </xf>
    <xf numFmtId="10" fontId="1" fillId="5" borderId="6" xfId="2" applyNumberFormat="1" applyFont="1" applyFill="1" applyBorder="1" applyAlignment="1">
      <alignment horizontal="center" vertical="center"/>
    </xf>
    <xf numFmtId="42" fontId="1" fillId="5" borderId="6" xfId="0" applyNumberFormat="1" applyFont="1" applyFill="1" applyBorder="1" applyAlignment="1">
      <alignment horizontal="center" vertical="center"/>
    </xf>
    <xf numFmtId="4" fontId="1" fillId="5" borderId="6" xfId="0" applyNumberFormat="1" applyFont="1" applyFill="1" applyBorder="1" applyAlignment="1">
      <alignment horizontal="right" vertical="center" wrapText="1"/>
    </xf>
    <xf numFmtId="166" fontId="1" fillId="5" borderId="6" xfId="0" applyNumberFormat="1" applyFont="1" applyFill="1" applyBorder="1" applyAlignment="1">
      <alignment horizontal="center" vertical="center"/>
    </xf>
    <xf numFmtId="169" fontId="1" fillId="5" borderId="6" xfId="0" applyNumberFormat="1" applyFont="1" applyFill="1" applyBorder="1" applyAlignment="1">
      <alignment horizontal="center" vertical="center"/>
    </xf>
    <xf numFmtId="171" fontId="1" fillId="5" borderId="6" xfId="2" applyNumberFormat="1" applyFont="1" applyFill="1" applyBorder="1" applyAlignment="1">
      <alignment horizontal="center"/>
    </xf>
    <xf numFmtId="0" fontId="1" fillId="0" borderId="10" xfId="0" applyFont="1" applyBorder="1" applyAlignment="1">
      <alignment horizontal="center"/>
    </xf>
    <xf numFmtId="0" fontId="1" fillId="0" borderId="14" xfId="0" applyFont="1" applyBorder="1" applyAlignment="1">
      <alignment horizontal="center"/>
    </xf>
    <xf numFmtId="0" fontId="1" fillId="0" borderId="12" xfId="0" applyFont="1" applyBorder="1" applyAlignment="1">
      <alignment horizontal="center"/>
    </xf>
    <xf numFmtId="0" fontId="1" fillId="0" borderId="6" xfId="0" applyFont="1" applyBorder="1" applyAlignment="1">
      <alignment horizontal="center"/>
    </xf>
    <xf numFmtId="0" fontId="1" fillId="2" borderId="4" xfId="0" applyFont="1" applyFill="1" applyBorder="1" applyAlignment="1">
      <alignment vertical="top" wrapText="1"/>
    </xf>
    <xf numFmtId="0" fontId="6" fillId="2" borderId="0" xfId="0" applyFont="1" applyFill="1" applyAlignment="1">
      <alignment vertical="top" wrapText="1"/>
    </xf>
    <xf numFmtId="0" fontId="6" fillId="2" borderId="5" xfId="0" applyFont="1" applyFill="1" applyBorder="1" applyAlignment="1">
      <alignment vertical="top" wrapText="1"/>
    </xf>
    <xf numFmtId="0" fontId="6" fillId="2" borderId="4" xfId="0" applyFont="1" applyFill="1" applyBorder="1" applyAlignment="1">
      <alignment vertical="top" wrapText="1"/>
    </xf>
    <xf numFmtId="0" fontId="1" fillId="2" borderId="0" xfId="0" applyFont="1" applyFill="1" applyAlignment="1">
      <alignment vertical="top" wrapText="1"/>
    </xf>
    <xf numFmtId="0" fontId="1" fillId="2" borderId="5" xfId="0" applyFont="1" applyFill="1" applyBorder="1" applyAlignment="1">
      <alignmen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1" fillId="0" borderId="0" xfId="0" applyFont="1" applyAlignment="1">
      <alignment horizontal="center"/>
    </xf>
  </cellXfs>
  <cellStyles count="4">
    <cellStyle name="Comma" xfId="1" builtinId="3"/>
    <cellStyle name="Comma 2" xfId="3" xr:uid="{30C3D1BD-6908-4925-B181-5586323B8323}"/>
    <cellStyle name="Normal" xfId="0" builtinId="0"/>
    <cellStyle name="Percent" xfId="2" builtinId="5"/>
  </cellStyles>
  <dxfs count="0"/>
  <tableStyles count="0" defaultTableStyle="TableStyleMedium9"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80"/>
  <sheetViews>
    <sheetView tabSelected="1" topLeftCell="A26" zoomScale="80" zoomScaleNormal="80" workbookViewId="0">
      <selection activeCell="C63" sqref="C63"/>
    </sheetView>
  </sheetViews>
  <sheetFormatPr defaultColWidth="9.140625" defaultRowHeight="12.75" x14ac:dyDescent="0.2"/>
  <cols>
    <col min="1" max="1" width="54.85546875" customWidth="1"/>
    <col min="2" max="2" width="37.7109375" bestFit="1" customWidth="1"/>
    <col min="3" max="3" width="21.140625" customWidth="1"/>
    <col min="4" max="4" width="15.85546875" bestFit="1" customWidth="1"/>
    <col min="5" max="5" width="21.140625" customWidth="1"/>
    <col min="6" max="6" width="16.140625" customWidth="1"/>
    <col min="7" max="7" width="23.5703125" customWidth="1"/>
    <col min="8" max="8" width="19.28515625" customWidth="1"/>
    <col min="9" max="9" width="24.140625" customWidth="1"/>
    <col min="10" max="11" width="12.85546875" customWidth="1"/>
    <col min="12" max="12" width="13.85546875" customWidth="1"/>
    <col min="13" max="13" width="20.5703125" customWidth="1"/>
    <col min="14" max="14" width="15.140625" customWidth="1"/>
  </cols>
  <sheetData>
    <row r="1" spans="1:7" ht="25.5" customHeight="1" x14ac:dyDescent="0.35">
      <c r="A1" s="1" t="s">
        <v>0</v>
      </c>
    </row>
    <row r="2" spans="1:7" ht="25.5" customHeight="1" x14ac:dyDescent="0.35">
      <c r="A2" s="1"/>
    </row>
    <row r="3" spans="1:7" s="5" customFormat="1" ht="25.5" customHeight="1" x14ac:dyDescent="0.2">
      <c r="A3" s="2" t="s">
        <v>1</v>
      </c>
      <c r="B3" s="3"/>
      <c r="C3" s="4"/>
      <c r="E3"/>
      <c r="F3"/>
      <c r="G3"/>
    </row>
    <row r="4" spans="1:7" s="5" customFormat="1" ht="103.5" customHeight="1" x14ac:dyDescent="0.2">
      <c r="A4" s="114" t="s">
        <v>318</v>
      </c>
      <c r="B4" s="115"/>
      <c r="C4" s="116"/>
      <c r="E4"/>
      <c r="F4"/>
      <c r="G4"/>
    </row>
    <row r="5" spans="1:7" s="5" customFormat="1" ht="25.5" customHeight="1" x14ac:dyDescent="0.2">
      <c r="A5" s="6" t="s">
        <v>2</v>
      </c>
      <c r="B5" s="7"/>
      <c r="C5" s="8"/>
      <c r="E5"/>
      <c r="F5"/>
      <c r="G5"/>
    </row>
    <row r="6" spans="1:7" s="5" customFormat="1" ht="25.5" customHeight="1" x14ac:dyDescent="0.2">
      <c r="A6" s="117" t="s">
        <v>3</v>
      </c>
      <c r="B6" s="115"/>
      <c r="C6" s="116"/>
      <c r="E6"/>
      <c r="F6"/>
      <c r="G6"/>
    </row>
    <row r="7" spans="1:7" s="5" customFormat="1" ht="25.5" customHeight="1" x14ac:dyDescent="0.2">
      <c r="A7" s="9" t="s">
        <v>4</v>
      </c>
      <c r="B7" s="7"/>
      <c r="C7" s="8"/>
      <c r="E7"/>
      <c r="F7"/>
      <c r="G7"/>
    </row>
    <row r="8" spans="1:7" s="5" customFormat="1" ht="60" customHeight="1" x14ac:dyDescent="0.2">
      <c r="A8" s="114" t="s">
        <v>317</v>
      </c>
      <c r="B8" s="118"/>
      <c r="C8" s="119"/>
      <c r="E8"/>
      <c r="F8"/>
      <c r="G8"/>
    </row>
    <row r="9" spans="1:7" s="5" customFormat="1" ht="96" customHeight="1" x14ac:dyDescent="0.2">
      <c r="A9" s="120" t="s">
        <v>266</v>
      </c>
      <c r="B9" s="121"/>
      <c r="C9" s="122"/>
      <c r="E9"/>
      <c r="F9"/>
      <c r="G9"/>
    </row>
    <row r="10" spans="1:7" s="5" customFormat="1" ht="19.5" customHeight="1" x14ac:dyDescent="0.2">
      <c r="A10" s="10"/>
      <c r="E10"/>
      <c r="F10"/>
      <c r="G10"/>
    </row>
    <row r="11" spans="1:7" s="12" customFormat="1" ht="12.6" customHeight="1" x14ac:dyDescent="0.2">
      <c r="A11" s="11" t="s">
        <v>5</v>
      </c>
    </row>
    <row r="12" spans="1:7" s="12" customFormat="1" x14ac:dyDescent="0.2">
      <c r="A12" s="31" t="s">
        <v>6</v>
      </c>
      <c r="B12" s="57" t="s">
        <v>267</v>
      </c>
    </row>
    <row r="13" spans="1:7" s="12" customFormat="1" ht="29.1" customHeight="1" x14ac:dyDescent="0.2">
      <c r="A13" s="31" t="s">
        <v>7</v>
      </c>
      <c r="B13" s="57" t="s">
        <v>327</v>
      </c>
    </row>
    <row r="14" spans="1:7" s="12" customFormat="1" ht="42" customHeight="1" x14ac:dyDescent="0.2">
      <c r="A14" s="31" t="s">
        <v>8</v>
      </c>
      <c r="B14" s="57" t="s">
        <v>333</v>
      </c>
    </row>
    <row r="15" spans="1:7" s="12" customFormat="1" x14ac:dyDescent="0.2">
      <c r="A15" s="31" t="s">
        <v>9</v>
      </c>
      <c r="B15" s="76">
        <v>46255</v>
      </c>
    </row>
    <row r="16" spans="1:7" s="12" customFormat="1" x14ac:dyDescent="0.2">
      <c r="A16" s="31" t="s">
        <v>10</v>
      </c>
      <c r="B16" s="58">
        <v>46204</v>
      </c>
    </row>
    <row r="17" spans="1:10" s="12" customFormat="1" x14ac:dyDescent="0.2">
      <c r="A17" s="31" t="s">
        <v>11</v>
      </c>
      <c r="B17" s="58">
        <v>46234</v>
      </c>
    </row>
    <row r="18" spans="1:10" s="12" customFormat="1" ht="57" customHeight="1" x14ac:dyDescent="0.2">
      <c r="A18" s="31" t="s">
        <v>12</v>
      </c>
      <c r="B18" s="58" t="s">
        <v>379</v>
      </c>
    </row>
    <row r="19" spans="1:10" s="12" customFormat="1" x14ac:dyDescent="0.2"/>
    <row r="20" spans="1:10" s="12" customFormat="1" x14ac:dyDescent="0.2">
      <c r="A20" s="11" t="s">
        <v>13</v>
      </c>
    </row>
    <row r="21" spans="1:10" s="12" customFormat="1" x14ac:dyDescent="0.2">
      <c r="B21" s="36" t="s">
        <v>14</v>
      </c>
      <c r="C21" s="113" t="s">
        <v>15</v>
      </c>
      <c r="D21" s="113"/>
      <c r="E21" s="113" t="s">
        <v>16</v>
      </c>
      <c r="F21" s="113"/>
      <c r="G21" s="123"/>
      <c r="H21" s="123"/>
      <c r="I21" s="123"/>
      <c r="J21" s="123"/>
    </row>
    <row r="22" spans="1:10" s="12" customFormat="1" x14ac:dyDescent="0.2">
      <c r="B22" s="15"/>
      <c r="C22" s="15" t="s">
        <v>17</v>
      </c>
      <c r="D22" s="17" t="s">
        <v>18</v>
      </c>
      <c r="E22" s="15" t="s">
        <v>17</v>
      </c>
      <c r="F22" s="17" t="s">
        <v>18</v>
      </c>
      <c r="G22" s="22"/>
      <c r="H22" s="22"/>
      <c r="I22" s="22"/>
      <c r="J22" s="22"/>
    </row>
    <row r="23" spans="1:10" s="12" customFormat="1" x14ac:dyDescent="0.2">
      <c r="A23" s="18" t="s">
        <v>19</v>
      </c>
      <c r="B23" s="16"/>
      <c r="C23" s="77" t="s">
        <v>269</v>
      </c>
      <c r="D23" s="77" t="s">
        <v>330</v>
      </c>
      <c r="E23" s="77" t="s">
        <v>269</v>
      </c>
      <c r="F23" s="77" t="s">
        <v>331</v>
      </c>
    </row>
    <row r="24" spans="1:10" s="12" customFormat="1" x14ac:dyDescent="0.2">
      <c r="A24" s="19" t="s">
        <v>20</v>
      </c>
      <c r="B24" s="35" t="s">
        <v>267</v>
      </c>
      <c r="C24" s="59" t="s">
        <v>274</v>
      </c>
      <c r="D24" s="59" t="s">
        <v>278</v>
      </c>
      <c r="E24" s="59" t="s">
        <v>275</v>
      </c>
      <c r="F24" s="59" t="s">
        <v>276</v>
      </c>
    </row>
    <row r="25" spans="1:10" s="12" customFormat="1" x14ac:dyDescent="0.2">
      <c r="A25" s="19" t="s">
        <v>21</v>
      </c>
      <c r="B25" s="35" t="s">
        <v>267</v>
      </c>
      <c r="C25" s="59" t="s">
        <v>274</v>
      </c>
      <c r="D25" s="59" t="s">
        <v>278</v>
      </c>
      <c r="E25" s="59" t="s">
        <v>275</v>
      </c>
      <c r="F25" s="59" t="s">
        <v>276</v>
      </c>
    </row>
    <row r="26" spans="1:10" s="12" customFormat="1" x14ac:dyDescent="0.2">
      <c r="A26" s="19" t="s">
        <v>22</v>
      </c>
      <c r="B26" s="35" t="s">
        <v>267</v>
      </c>
      <c r="C26" s="59" t="s">
        <v>274</v>
      </c>
      <c r="D26" s="59" t="s">
        <v>278</v>
      </c>
      <c r="E26" s="59" t="s">
        <v>275</v>
      </c>
      <c r="F26" s="59" t="s">
        <v>276</v>
      </c>
    </row>
    <row r="27" spans="1:10" s="12" customFormat="1" x14ac:dyDescent="0.2">
      <c r="A27" s="19" t="s">
        <v>23</v>
      </c>
      <c r="B27" s="35" t="s">
        <v>268</v>
      </c>
      <c r="C27" s="59" t="s">
        <v>270</v>
      </c>
      <c r="D27" s="59" t="s">
        <v>271</v>
      </c>
      <c r="E27" s="59" t="s">
        <v>272</v>
      </c>
      <c r="F27" s="59" t="s">
        <v>273</v>
      </c>
    </row>
    <row r="28" spans="1:10" s="12" customFormat="1" x14ac:dyDescent="0.2">
      <c r="A28" s="19" t="s">
        <v>24</v>
      </c>
      <c r="B28" s="35" t="s">
        <v>269</v>
      </c>
      <c r="C28" s="59" t="s">
        <v>269</v>
      </c>
      <c r="D28" s="59" t="s">
        <v>269</v>
      </c>
      <c r="E28" s="59" t="s">
        <v>269</v>
      </c>
      <c r="F28" s="59" t="s">
        <v>269</v>
      </c>
    </row>
    <row r="29" spans="1:10" s="12" customFormat="1" x14ac:dyDescent="0.2">
      <c r="A29" s="19" t="s">
        <v>25</v>
      </c>
      <c r="B29" s="35" t="s">
        <v>267</v>
      </c>
      <c r="C29" s="59" t="s">
        <v>274</v>
      </c>
      <c r="D29" s="59" t="s">
        <v>278</v>
      </c>
      <c r="E29" s="59" t="s">
        <v>275</v>
      </c>
      <c r="F29" s="59" t="s">
        <v>276</v>
      </c>
    </row>
    <row r="30" spans="1:10" s="12" customFormat="1" x14ac:dyDescent="0.2">
      <c r="A30" s="19" t="s">
        <v>26</v>
      </c>
      <c r="B30" s="35" t="s">
        <v>269</v>
      </c>
      <c r="C30" s="59" t="s">
        <v>269</v>
      </c>
      <c r="D30" s="59" t="s">
        <v>269</v>
      </c>
      <c r="E30" s="59" t="s">
        <v>269</v>
      </c>
      <c r="F30" s="59" t="s">
        <v>269</v>
      </c>
    </row>
    <row r="31" spans="1:10" s="12" customFormat="1" x14ac:dyDescent="0.2">
      <c r="A31" s="19" t="s">
        <v>27</v>
      </c>
      <c r="B31" s="35" t="s">
        <v>267</v>
      </c>
      <c r="C31" s="59" t="s">
        <v>274</v>
      </c>
      <c r="D31" s="59" t="s">
        <v>278</v>
      </c>
      <c r="E31" s="59" t="s">
        <v>275</v>
      </c>
      <c r="F31" s="59" t="s">
        <v>276</v>
      </c>
    </row>
    <row r="32" spans="1:10" s="12" customFormat="1" x14ac:dyDescent="0.2">
      <c r="A32" s="19" t="s">
        <v>28</v>
      </c>
      <c r="B32" s="35" t="s">
        <v>269</v>
      </c>
      <c r="C32" s="59" t="s">
        <v>269</v>
      </c>
      <c r="D32" s="59" t="s">
        <v>269</v>
      </c>
      <c r="E32" s="59" t="s">
        <v>269</v>
      </c>
      <c r="F32" s="59" t="s">
        <v>269</v>
      </c>
    </row>
    <row r="33" spans="1:8" s="12" customFormat="1" ht="12.75" customHeight="1" x14ac:dyDescent="0.2">
      <c r="A33" s="19" t="s">
        <v>29</v>
      </c>
      <c r="B33" s="21">
        <v>811736716.09000385</v>
      </c>
      <c r="H33" s="79"/>
    </row>
    <row r="34" spans="1:8" s="12" customFormat="1" ht="12.75" customHeight="1" x14ac:dyDescent="0.2">
      <c r="A34" s="19" t="s">
        <v>30</v>
      </c>
      <c r="B34" s="86" t="s">
        <v>329</v>
      </c>
    </row>
    <row r="35" spans="1:8" s="12" customFormat="1" ht="12.75" customHeight="1" x14ac:dyDescent="0.2">
      <c r="A35" s="19" t="s">
        <v>31</v>
      </c>
      <c r="B35" s="35" t="s">
        <v>328</v>
      </c>
    </row>
    <row r="36" spans="1:8" s="12" customFormat="1" ht="12.75" customHeight="1" x14ac:dyDescent="0.2">
      <c r="A36" s="19" t="s">
        <v>32</v>
      </c>
      <c r="B36" s="109">
        <v>4.2381624551632822E-2</v>
      </c>
    </row>
    <row r="37" spans="1:8" s="12" customFormat="1" ht="12.75" customHeight="1" x14ac:dyDescent="0.2">
      <c r="A37" s="19" t="s">
        <v>33</v>
      </c>
      <c r="B37" s="98">
        <v>9647040.9900000002</v>
      </c>
    </row>
    <row r="38" spans="1:8" s="12" customFormat="1" x14ac:dyDescent="0.2"/>
    <row r="39" spans="1:8" s="12" customFormat="1" x14ac:dyDescent="0.2">
      <c r="A39" s="11" t="s">
        <v>34</v>
      </c>
    </row>
    <row r="40" spans="1:8" s="12" customFormat="1" ht="25.5" x14ac:dyDescent="0.2">
      <c r="B40" s="13" t="s">
        <v>35</v>
      </c>
      <c r="C40" s="13" t="s">
        <v>36</v>
      </c>
      <c r="D40" s="20" t="s">
        <v>37</v>
      </c>
    </row>
    <row r="41" spans="1:8" s="12" customFormat="1" x14ac:dyDescent="0.2">
      <c r="A41" s="29" t="s">
        <v>38</v>
      </c>
      <c r="B41" s="47"/>
      <c r="C41" s="47"/>
      <c r="D41" s="47"/>
    </row>
    <row r="42" spans="1:8" s="12" customFormat="1" ht="12.6" customHeight="1" x14ac:dyDescent="0.2">
      <c r="A42" s="38" t="s">
        <v>279</v>
      </c>
      <c r="B42" s="21">
        <v>3057434.9200000013</v>
      </c>
      <c r="C42" s="21">
        <v>3000476.5400000056</v>
      </c>
      <c r="D42" s="60" t="s">
        <v>269</v>
      </c>
    </row>
    <row r="43" spans="1:8" s="12" customFormat="1" x14ac:dyDescent="0.2">
      <c r="A43" s="38" t="s">
        <v>280</v>
      </c>
      <c r="B43" s="98">
        <v>90763.030000000173</v>
      </c>
      <c r="C43" s="21">
        <v>71814.7300000002</v>
      </c>
      <c r="D43" s="60" t="s">
        <v>269</v>
      </c>
    </row>
    <row r="44" spans="1:8" s="12" customFormat="1" x14ac:dyDescent="0.2">
      <c r="A44" s="38" t="s">
        <v>281</v>
      </c>
      <c r="B44" s="98">
        <v>0</v>
      </c>
      <c r="C44" s="21">
        <v>0</v>
      </c>
      <c r="D44" s="60" t="s">
        <v>269</v>
      </c>
    </row>
    <row r="45" spans="1:8" s="12" customFormat="1" x14ac:dyDescent="0.2">
      <c r="A45" s="38" t="s">
        <v>282</v>
      </c>
      <c r="B45" s="21">
        <v>0</v>
      </c>
      <c r="C45" s="21">
        <v>0</v>
      </c>
      <c r="D45" s="60" t="s">
        <v>269</v>
      </c>
    </row>
    <row r="46" spans="1:8" s="12" customFormat="1" x14ac:dyDescent="0.2">
      <c r="A46" s="38" t="s">
        <v>283</v>
      </c>
      <c r="B46" s="21">
        <v>0</v>
      </c>
      <c r="C46" s="21">
        <v>0</v>
      </c>
      <c r="D46" s="60" t="s">
        <v>269</v>
      </c>
    </row>
    <row r="47" spans="1:8" s="12" customFormat="1" x14ac:dyDescent="0.2">
      <c r="A47" s="38" t="s">
        <v>284</v>
      </c>
      <c r="B47" s="21">
        <v>0</v>
      </c>
      <c r="C47" s="21">
        <v>0</v>
      </c>
      <c r="D47" s="60" t="s">
        <v>269</v>
      </c>
    </row>
    <row r="48" spans="1:8" s="12" customFormat="1" x14ac:dyDescent="0.2">
      <c r="A48" s="38" t="s">
        <v>285</v>
      </c>
      <c r="B48" s="21"/>
      <c r="C48" s="21">
        <v>0</v>
      </c>
      <c r="D48" s="60" t="s">
        <v>269</v>
      </c>
    </row>
    <row r="49" spans="1:5" s="12" customFormat="1" x14ac:dyDescent="0.2">
      <c r="A49" s="38" t="s">
        <v>286</v>
      </c>
      <c r="B49" s="98">
        <v>0</v>
      </c>
      <c r="C49" s="21">
        <v>8400</v>
      </c>
      <c r="D49" s="60" t="s">
        <v>269</v>
      </c>
    </row>
    <row r="50" spans="1:5" s="12" customFormat="1" ht="13.5" thickBot="1" x14ac:dyDescent="0.25">
      <c r="A50" s="38" t="s">
        <v>287</v>
      </c>
      <c r="B50" s="98">
        <v>0</v>
      </c>
      <c r="C50" s="21">
        <v>0</v>
      </c>
      <c r="D50" s="60" t="s">
        <v>269</v>
      </c>
    </row>
    <row r="51" spans="1:5" s="12" customFormat="1" ht="14.25" thickTop="1" thickBot="1" x14ac:dyDescent="0.25">
      <c r="A51" s="39" t="s">
        <v>288</v>
      </c>
      <c r="B51" s="81">
        <f>SUM(B42:B47)-SUM(B49:B50)</f>
        <v>3148197.9500000016</v>
      </c>
      <c r="C51" s="81">
        <f>SUM(C42:C47)-SUM(C49:C50)</f>
        <v>3063891.2700000056</v>
      </c>
      <c r="D51" s="62" t="s">
        <v>269</v>
      </c>
    </row>
    <row r="52" spans="1:5" s="12" customFormat="1" x14ac:dyDescent="0.2">
      <c r="A52" s="41" t="s">
        <v>289</v>
      </c>
      <c r="B52" s="43"/>
      <c r="C52" s="43"/>
      <c r="D52" s="63"/>
    </row>
    <row r="53" spans="1:5" s="12" customFormat="1" x14ac:dyDescent="0.2">
      <c r="A53" s="45" t="s">
        <v>290</v>
      </c>
      <c r="B53" s="21">
        <v>0</v>
      </c>
      <c r="C53" s="21">
        <v>0</v>
      </c>
      <c r="D53" s="60" t="s">
        <v>269</v>
      </c>
    </row>
    <row r="54" spans="1:5" s="12" customFormat="1" ht="38.25" x14ac:dyDescent="0.2">
      <c r="A54" s="46" t="s">
        <v>291</v>
      </c>
      <c r="B54" s="98">
        <v>13333.333333333334</v>
      </c>
      <c r="C54" s="21">
        <v>13333.333333333334</v>
      </c>
      <c r="D54" s="60" t="s">
        <v>269</v>
      </c>
    </row>
    <row r="55" spans="1:5" s="12" customFormat="1" ht="51" x14ac:dyDescent="0.2">
      <c r="A55" s="46" t="s">
        <v>292</v>
      </c>
      <c r="B55" s="98">
        <v>0</v>
      </c>
      <c r="C55" s="21">
        <v>0</v>
      </c>
      <c r="D55" s="60" t="s">
        <v>269</v>
      </c>
    </row>
    <row r="56" spans="1:5" s="12" customFormat="1" x14ac:dyDescent="0.2">
      <c r="A56" s="45" t="s">
        <v>293</v>
      </c>
      <c r="B56" s="21">
        <v>0</v>
      </c>
      <c r="C56" s="21">
        <v>0</v>
      </c>
      <c r="D56" s="60" t="s">
        <v>269</v>
      </c>
    </row>
    <row r="57" spans="1:5" s="12" customFormat="1" ht="25.5" x14ac:dyDescent="0.2">
      <c r="A57" s="46" t="s">
        <v>294</v>
      </c>
      <c r="B57" s="21">
        <v>1805539.73</v>
      </c>
      <c r="C57" s="21">
        <v>1747038.35</v>
      </c>
      <c r="D57" s="60" t="s">
        <v>269</v>
      </c>
    </row>
    <row r="58" spans="1:5" s="12" customFormat="1" x14ac:dyDescent="0.2">
      <c r="A58" s="45" t="s">
        <v>295</v>
      </c>
      <c r="B58" s="21">
        <v>0</v>
      </c>
      <c r="C58" s="21">
        <v>0</v>
      </c>
      <c r="D58" s="60" t="s">
        <v>269</v>
      </c>
    </row>
    <row r="59" spans="1:5" s="12" customFormat="1" x14ac:dyDescent="0.2">
      <c r="A59" s="45" t="s">
        <v>296</v>
      </c>
      <c r="B59" s="21">
        <v>1399.2545923050493</v>
      </c>
      <c r="C59" s="21">
        <v>59303.225147180259</v>
      </c>
      <c r="D59" s="60" t="s">
        <v>269</v>
      </c>
    </row>
    <row r="60" spans="1:5" s="12" customFormat="1" x14ac:dyDescent="0.2">
      <c r="A60" s="45" t="s">
        <v>297</v>
      </c>
      <c r="B60" s="21">
        <v>0</v>
      </c>
      <c r="C60" s="21">
        <v>0</v>
      </c>
      <c r="D60" s="60" t="s">
        <v>269</v>
      </c>
    </row>
    <row r="61" spans="1:5" s="12" customFormat="1" x14ac:dyDescent="0.2">
      <c r="A61" s="45" t="s">
        <v>298</v>
      </c>
      <c r="B61" s="21">
        <v>0</v>
      </c>
      <c r="C61" s="21">
        <v>0</v>
      </c>
      <c r="D61" s="60" t="s">
        <v>269</v>
      </c>
    </row>
    <row r="62" spans="1:5" s="12" customFormat="1" x14ac:dyDescent="0.2">
      <c r="A62" s="45" t="s">
        <v>299</v>
      </c>
      <c r="B62" s="21">
        <v>0</v>
      </c>
      <c r="C62" s="21">
        <v>0</v>
      </c>
      <c r="D62" s="60" t="s">
        <v>269</v>
      </c>
    </row>
    <row r="63" spans="1:5" s="12" customFormat="1" x14ac:dyDescent="0.2">
      <c r="A63" s="45" t="s">
        <v>300</v>
      </c>
      <c r="B63" s="21">
        <v>1327675.6320743633</v>
      </c>
      <c r="C63" s="21">
        <v>1243966.361519492</v>
      </c>
      <c r="D63" s="60" t="s">
        <v>269</v>
      </c>
    </row>
    <row r="64" spans="1:5" s="12" customFormat="1" x14ac:dyDescent="0.2">
      <c r="A64" s="45" t="s">
        <v>301</v>
      </c>
      <c r="B64" s="21">
        <v>0</v>
      </c>
      <c r="C64" s="21">
        <v>0</v>
      </c>
      <c r="D64" s="60" t="s">
        <v>269</v>
      </c>
      <c r="E64" s="53"/>
    </row>
    <row r="65" spans="1:5" s="12" customFormat="1" ht="13.5" thickBot="1" x14ac:dyDescent="0.25">
      <c r="A65" s="45" t="s">
        <v>302</v>
      </c>
      <c r="B65" s="21">
        <v>250</v>
      </c>
      <c r="C65" s="21">
        <v>250</v>
      </c>
      <c r="D65" s="61" t="s">
        <v>269</v>
      </c>
    </row>
    <row r="66" spans="1:5" s="12" customFormat="1" ht="13.5" thickTop="1" x14ac:dyDescent="0.2">
      <c r="A66" s="44" t="s">
        <v>303</v>
      </c>
      <c r="B66" s="81">
        <f>SUM(B53:B65)</f>
        <v>3148197.9500000016</v>
      </c>
      <c r="C66" s="81">
        <f>SUM(C53:C65)</f>
        <v>3063891.2700000056</v>
      </c>
      <c r="D66" s="62" t="s">
        <v>269</v>
      </c>
    </row>
    <row r="67" spans="1:5" s="12" customFormat="1" x14ac:dyDescent="0.2">
      <c r="A67" s="29" t="s">
        <v>39</v>
      </c>
      <c r="B67" s="48"/>
      <c r="C67" s="48"/>
      <c r="D67" s="64"/>
    </row>
    <row r="68" spans="1:5" s="12" customFormat="1" x14ac:dyDescent="0.2">
      <c r="A68" s="19" t="s">
        <v>304</v>
      </c>
      <c r="B68" s="42">
        <v>9935909.4800000116</v>
      </c>
      <c r="C68" s="42">
        <v>9977688.369999988</v>
      </c>
      <c r="D68" s="60" t="s">
        <v>269</v>
      </c>
    </row>
    <row r="69" spans="1:5" s="12" customFormat="1" ht="26.25" thickBot="1" x14ac:dyDescent="0.25">
      <c r="A69" s="13" t="s">
        <v>305</v>
      </c>
      <c r="B69" s="42">
        <v>0</v>
      </c>
      <c r="C69" s="21">
        <v>0</v>
      </c>
      <c r="D69" s="61" t="s">
        <v>269</v>
      </c>
    </row>
    <row r="70" spans="1:5" s="12" customFormat="1" ht="13.5" thickTop="1" x14ac:dyDescent="0.2">
      <c r="A70" s="29" t="s">
        <v>306</v>
      </c>
      <c r="B70" s="81">
        <f>SUM(B68:B69)</f>
        <v>9935909.4800000116</v>
      </c>
      <c r="C70" s="81">
        <v>9977688.369999988</v>
      </c>
      <c r="D70" s="62" t="s">
        <v>269</v>
      </c>
    </row>
    <row r="71" spans="1:5" s="12" customFormat="1" x14ac:dyDescent="0.2">
      <c r="A71" s="40" t="s">
        <v>307</v>
      </c>
      <c r="B71" s="48"/>
      <c r="C71" s="48"/>
      <c r="D71" s="64"/>
    </row>
    <row r="72" spans="1:5" s="12" customFormat="1" x14ac:dyDescent="0.2">
      <c r="A72" s="49" t="s">
        <v>308</v>
      </c>
      <c r="B72" s="42">
        <v>0</v>
      </c>
      <c r="C72" s="42">
        <v>0</v>
      </c>
      <c r="D72" s="60" t="s">
        <v>269</v>
      </c>
    </row>
    <row r="73" spans="1:5" s="12" customFormat="1" x14ac:dyDescent="0.2">
      <c r="A73" s="50" t="s">
        <v>309</v>
      </c>
      <c r="B73" s="42">
        <v>0</v>
      </c>
      <c r="C73" s="42">
        <v>0</v>
      </c>
      <c r="D73" s="60" t="s">
        <v>269</v>
      </c>
    </row>
    <row r="74" spans="1:5" s="12" customFormat="1" x14ac:dyDescent="0.2">
      <c r="A74" s="50" t="s">
        <v>310</v>
      </c>
      <c r="B74" s="42">
        <v>0</v>
      </c>
      <c r="C74" s="42">
        <v>0</v>
      </c>
      <c r="D74" s="60" t="s">
        <v>269</v>
      </c>
    </row>
    <row r="75" spans="1:5" s="12" customFormat="1" x14ac:dyDescent="0.2">
      <c r="A75" s="50" t="s">
        <v>311</v>
      </c>
      <c r="B75" s="42">
        <v>0</v>
      </c>
      <c r="C75" s="42">
        <v>0</v>
      </c>
      <c r="D75" s="60" t="s">
        <v>269</v>
      </c>
    </row>
    <row r="76" spans="1:5" s="12" customFormat="1" x14ac:dyDescent="0.2">
      <c r="A76" s="50" t="s">
        <v>312</v>
      </c>
      <c r="B76" s="42">
        <v>0</v>
      </c>
      <c r="C76" s="42">
        <v>0</v>
      </c>
      <c r="D76" s="60" t="s">
        <v>269</v>
      </c>
    </row>
    <row r="77" spans="1:5" s="12" customFormat="1" ht="13.5" thickBot="1" x14ac:dyDescent="0.25">
      <c r="A77" s="50" t="s">
        <v>313</v>
      </c>
      <c r="B77" s="55">
        <v>9935909.4800000116</v>
      </c>
      <c r="C77" s="55">
        <v>9977688.369999988</v>
      </c>
      <c r="D77" s="61" t="s">
        <v>269</v>
      </c>
    </row>
    <row r="78" spans="1:5" s="12" customFormat="1" ht="14.25" thickTop="1" thickBot="1" x14ac:dyDescent="0.25">
      <c r="A78" s="51" t="s">
        <v>314</v>
      </c>
      <c r="B78" s="42">
        <f>SUM(B72:B77)</f>
        <v>9935909.4800000116</v>
      </c>
      <c r="C78" s="42">
        <v>9977688.369999988</v>
      </c>
      <c r="D78" s="62" t="s">
        <v>269</v>
      </c>
    </row>
    <row r="79" spans="1:5" s="12" customFormat="1" x14ac:dyDescent="0.2">
      <c r="A79" s="19" t="s">
        <v>40</v>
      </c>
      <c r="B79" s="98">
        <v>6026008.9431750793</v>
      </c>
      <c r="C79" s="42">
        <v>6024736.8933874639</v>
      </c>
      <c r="D79" s="60" t="s">
        <v>269</v>
      </c>
      <c r="E79" s="53"/>
    </row>
    <row r="80" spans="1:5" s="12" customFormat="1" x14ac:dyDescent="0.2">
      <c r="A80" s="19" t="s">
        <v>41</v>
      </c>
      <c r="B80" s="98">
        <f>B136</f>
        <v>3057434.9200000013</v>
      </c>
      <c r="C80" s="42">
        <v>3000476.5400000056</v>
      </c>
      <c r="D80" s="60" t="s">
        <v>269</v>
      </c>
      <c r="E80" s="53"/>
    </row>
    <row r="81" spans="1:4" s="12" customFormat="1" x14ac:dyDescent="0.2">
      <c r="A81" s="19" t="s">
        <v>42</v>
      </c>
      <c r="B81" s="98">
        <f>SUM(B137:B138)</f>
        <v>9935909.4800000098</v>
      </c>
      <c r="C81" s="42">
        <v>9977688.369999988</v>
      </c>
      <c r="D81" s="60" t="s">
        <v>269</v>
      </c>
    </row>
    <row r="82" spans="1:4" s="12" customFormat="1" x14ac:dyDescent="0.2">
      <c r="A82" s="19" t="s">
        <v>43</v>
      </c>
      <c r="B82" s="42"/>
      <c r="C82" s="42">
        <v>0</v>
      </c>
      <c r="D82" s="60" t="s">
        <v>269</v>
      </c>
    </row>
    <row r="83" spans="1:4" s="12" customFormat="1" x14ac:dyDescent="0.2"/>
    <row r="84" spans="1:4" s="12" customFormat="1" x14ac:dyDescent="0.2">
      <c r="A84" s="11" t="s">
        <v>44</v>
      </c>
    </row>
    <row r="85" spans="1:4" s="12" customFormat="1" x14ac:dyDescent="0.2">
      <c r="B85" s="14" t="s">
        <v>45</v>
      </c>
      <c r="C85" s="19" t="s">
        <v>46</v>
      </c>
      <c r="D85" s="22"/>
    </row>
    <row r="86" spans="1:4" s="12" customFormat="1" x14ac:dyDescent="0.2">
      <c r="A86" s="19" t="s">
        <v>47</v>
      </c>
      <c r="B86" s="98">
        <v>747681641.87400198</v>
      </c>
      <c r="C86" s="65" t="s">
        <v>48</v>
      </c>
      <c r="D86" s="23"/>
    </row>
    <row r="87" spans="1:4" s="12" customFormat="1" ht="22.5" x14ac:dyDescent="0.2">
      <c r="A87" s="19" t="s">
        <v>49</v>
      </c>
      <c r="B87" s="100">
        <f>B81</f>
        <v>9935909.4800000098</v>
      </c>
      <c r="C87" s="65" t="s">
        <v>50</v>
      </c>
      <c r="D87" s="23"/>
    </row>
    <row r="88" spans="1:4" s="12" customFormat="1" ht="23.1" customHeight="1" x14ac:dyDescent="0.2">
      <c r="A88" s="19" t="s">
        <v>51</v>
      </c>
      <c r="B88" s="98">
        <v>0</v>
      </c>
      <c r="C88" s="65" t="s">
        <v>52</v>
      </c>
      <c r="D88" s="23"/>
    </row>
    <row r="89" spans="1:4" s="12" customFormat="1" x14ac:dyDescent="0.2">
      <c r="A89" s="19" t="s">
        <v>53</v>
      </c>
      <c r="B89" s="98">
        <v>0</v>
      </c>
      <c r="C89" s="65" t="s">
        <v>54</v>
      </c>
      <c r="D89" s="23"/>
    </row>
    <row r="90" spans="1:4" s="12" customFormat="1" x14ac:dyDescent="0.2">
      <c r="A90" s="19" t="s">
        <v>55</v>
      </c>
      <c r="B90" s="98">
        <v>121779.55</v>
      </c>
      <c r="C90" s="65" t="s">
        <v>57</v>
      </c>
      <c r="D90" s="23"/>
    </row>
    <row r="91" spans="1:4" s="12" customFormat="1" x14ac:dyDescent="0.2">
      <c r="A91" s="19" t="s">
        <v>56</v>
      </c>
      <c r="B91" s="98">
        <v>20250000</v>
      </c>
      <c r="C91" s="65" t="s">
        <v>58</v>
      </c>
      <c r="D91" s="23"/>
    </row>
    <row r="92" spans="1:4" s="12" customFormat="1" ht="12.75" customHeight="1" x14ac:dyDescent="0.2">
      <c r="A92" s="19" t="s">
        <v>59</v>
      </c>
      <c r="B92" s="98">
        <f>SUM(B86:B89)-SUM(B90:B91)</f>
        <v>737245771.80400205</v>
      </c>
    </row>
    <row r="93" spans="1:4" s="12" customFormat="1" ht="12.75" customHeight="1" x14ac:dyDescent="0.2">
      <c r="A93" s="19" t="s">
        <v>60</v>
      </c>
      <c r="B93" s="95" t="s">
        <v>277</v>
      </c>
      <c r="C93" s="56"/>
    </row>
    <row r="94" spans="1:4" s="12" customFormat="1" x14ac:dyDescent="0.2">
      <c r="A94" s="19" t="s">
        <v>61</v>
      </c>
      <c r="B94" s="96" t="s">
        <v>335</v>
      </c>
      <c r="C94" s="34"/>
    </row>
    <row r="95" spans="1:4" s="12" customFormat="1" x14ac:dyDescent="0.2">
      <c r="A95" s="19" t="s">
        <v>62</v>
      </c>
      <c r="B95" s="97">
        <v>0.92500000000000004</v>
      </c>
      <c r="C95" s="34"/>
    </row>
    <row r="96" spans="1:4" s="12" customFormat="1" x14ac:dyDescent="0.2">
      <c r="A96" s="19" t="s">
        <v>63</v>
      </c>
      <c r="B96" s="97">
        <v>0.94</v>
      </c>
      <c r="C96" s="34"/>
    </row>
    <row r="97" spans="1:7" s="12" customFormat="1" x14ac:dyDescent="0.2">
      <c r="A97" s="19" t="s">
        <v>64</v>
      </c>
      <c r="B97" s="96" t="s">
        <v>269</v>
      </c>
      <c r="C97" s="34"/>
    </row>
    <row r="98" spans="1:7" s="12" customFormat="1" x14ac:dyDescent="0.2">
      <c r="A98" s="19" t="s">
        <v>65</v>
      </c>
      <c r="B98" s="96" t="s">
        <v>269</v>
      </c>
      <c r="C98" s="34"/>
    </row>
    <row r="99" spans="1:7" s="12" customFormat="1" x14ac:dyDescent="0.2">
      <c r="A99" s="19" t="s">
        <v>66</v>
      </c>
      <c r="B99" s="98">
        <f>B92-B105</f>
        <v>237245771.80400205</v>
      </c>
      <c r="C99" s="85"/>
    </row>
    <row r="100" spans="1:7" s="12" customFormat="1" x14ac:dyDescent="0.2">
      <c r="A100" s="19" t="s">
        <v>67</v>
      </c>
      <c r="B100" s="97">
        <f>B99/B105</f>
        <v>0.47449154360800411</v>
      </c>
      <c r="C100" s="34"/>
    </row>
    <row r="101" spans="1:7" s="12" customFormat="1" x14ac:dyDescent="0.2">
      <c r="A101" s="19"/>
      <c r="B101" s="19"/>
      <c r="C101" s="34"/>
    </row>
    <row r="102" spans="1:7" s="12" customFormat="1" x14ac:dyDescent="0.2">
      <c r="A102" s="11" t="s">
        <v>68</v>
      </c>
    </row>
    <row r="103" spans="1:7" s="12" customFormat="1" x14ac:dyDescent="0.2">
      <c r="A103" s="13" t="s">
        <v>69</v>
      </c>
      <c r="B103" s="90" t="s">
        <v>332</v>
      </c>
    </row>
    <row r="104" spans="1:7" s="12" customFormat="1" x14ac:dyDescent="0.2">
      <c r="A104" s="13" t="s">
        <v>70</v>
      </c>
      <c r="B104" s="67" t="s">
        <v>315</v>
      </c>
      <c r="C104" s="37"/>
    </row>
    <row r="105" spans="1:7" s="12" customFormat="1" ht="25.5" x14ac:dyDescent="0.2">
      <c r="A105" s="13" t="s">
        <v>71</v>
      </c>
      <c r="B105" s="66">
        <v>500000000</v>
      </c>
      <c r="C105" s="37"/>
    </row>
    <row r="106" spans="1:7" s="12" customFormat="1" ht="25.5" x14ac:dyDescent="0.2">
      <c r="A106" s="13" t="s">
        <v>72</v>
      </c>
      <c r="B106" s="66">
        <v>500000000</v>
      </c>
    </row>
    <row r="107" spans="1:7" s="12" customFormat="1" x14ac:dyDescent="0.2">
      <c r="A107" s="13" t="s">
        <v>73</v>
      </c>
      <c r="B107" s="90">
        <v>830825060.29999995</v>
      </c>
      <c r="C107" s="52"/>
      <c r="D107" s="79"/>
      <c r="G107"/>
    </row>
    <row r="108" spans="1:7" s="12" customFormat="1" x14ac:dyDescent="0.2">
      <c r="A108" s="13" t="s">
        <v>74</v>
      </c>
      <c r="B108" s="90">
        <v>18132014.320000011</v>
      </c>
      <c r="D108" s="52"/>
      <c r="G108"/>
    </row>
    <row r="109" spans="1:7" s="12" customFormat="1" x14ac:dyDescent="0.2">
      <c r="A109" s="13" t="s">
        <v>75</v>
      </c>
      <c r="B109" s="90">
        <v>0</v>
      </c>
      <c r="D109" s="80"/>
      <c r="G109"/>
    </row>
    <row r="110" spans="1:7" s="12" customFormat="1" x14ac:dyDescent="0.2">
      <c r="A110" s="13" t="s">
        <v>76</v>
      </c>
      <c r="B110" s="90">
        <v>0</v>
      </c>
      <c r="G110"/>
    </row>
    <row r="111" spans="1:7" s="12" customFormat="1" x14ac:dyDescent="0.2">
      <c r="A111" s="13" t="s">
        <v>77</v>
      </c>
      <c r="B111" s="90">
        <v>0</v>
      </c>
      <c r="D111" s="52"/>
      <c r="G111"/>
    </row>
    <row r="112" spans="1:7" s="12" customFormat="1" x14ac:dyDescent="0.2">
      <c r="A112" s="13" t="s">
        <v>78</v>
      </c>
      <c r="B112" s="90">
        <v>3936107.1132</v>
      </c>
      <c r="D112" s="52"/>
      <c r="G112"/>
    </row>
    <row r="113" spans="1:7" s="12" customFormat="1" ht="25.5" x14ac:dyDescent="0.2">
      <c r="A113" s="13" t="s">
        <v>79</v>
      </c>
      <c r="B113" s="90">
        <v>0</v>
      </c>
      <c r="D113" s="52"/>
      <c r="G113" s="79"/>
    </row>
    <row r="114" spans="1:7" s="12" customFormat="1" x14ac:dyDescent="0.2">
      <c r="A114" s="13" t="s">
        <v>80</v>
      </c>
      <c r="B114" s="90">
        <v>330641752.54000002</v>
      </c>
      <c r="C114" s="53"/>
      <c r="D114" s="52"/>
    </row>
    <row r="115" spans="1:7" s="12" customFormat="1" x14ac:dyDescent="0.2">
      <c r="A115" s="13" t="s">
        <v>81</v>
      </c>
      <c r="B115" s="91">
        <v>0.66128350508</v>
      </c>
      <c r="C115" s="33"/>
      <c r="D115" s="52"/>
    </row>
    <row r="116" spans="1:7" s="12" customFormat="1" x14ac:dyDescent="0.2">
      <c r="A116" s="13" t="s">
        <v>82</v>
      </c>
      <c r="B116" s="92">
        <v>7191</v>
      </c>
      <c r="D116" s="52"/>
      <c r="E116" s="82"/>
    </row>
    <row r="117" spans="1:7" s="12" customFormat="1" x14ac:dyDescent="0.2">
      <c r="A117" s="13" t="s">
        <v>83</v>
      </c>
      <c r="B117" s="90">
        <v>115536.79047420387</v>
      </c>
      <c r="D117" s="52"/>
      <c r="E117" s="82"/>
    </row>
    <row r="118" spans="1:7" s="12" customFormat="1" x14ac:dyDescent="0.2">
      <c r="A118" s="13" t="s">
        <v>84</v>
      </c>
      <c r="B118" s="93">
        <v>0.65114382036857021</v>
      </c>
      <c r="D118" s="52"/>
      <c r="E118" s="82"/>
    </row>
    <row r="119" spans="1:7" s="12" customFormat="1" x14ac:dyDescent="0.2">
      <c r="A119" s="13" t="s">
        <v>85</v>
      </c>
      <c r="B119" s="93">
        <v>0.57330556002706579</v>
      </c>
      <c r="E119" s="82"/>
    </row>
    <row r="120" spans="1:7" s="12" customFormat="1" x14ac:dyDescent="0.2">
      <c r="A120" s="13" t="s">
        <v>86</v>
      </c>
      <c r="B120" s="106">
        <v>55.128067000000001</v>
      </c>
      <c r="D120" s="82"/>
      <c r="E120" s="82"/>
    </row>
    <row r="121" spans="1:7" s="12" customFormat="1" x14ac:dyDescent="0.2">
      <c r="A121" s="13" t="s">
        <v>87</v>
      </c>
      <c r="B121" s="106">
        <v>280.17138399999999</v>
      </c>
      <c r="D121" s="82"/>
      <c r="E121" s="82"/>
    </row>
    <row r="122" spans="1:7" s="12" customFormat="1" x14ac:dyDescent="0.2">
      <c r="A122" s="13" t="s">
        <v>88</v>
      </c>
      <c r="B122" s="91">
        <v>4.3365563543890616E-2</v>
      </c>
    </row>
    <row r="123" spans="1:7" s="12" customFormat="1" x14ac:dyDescent="0.2">
      <c r="A123" s="13" t="s">
        <v>89</v>
      </c>
      <c r="B123" s="91">
        <v>6.8000000000000005E-2</v>
      </c>
    </row>
    <row r="124" spans="1:7" s="12" customFormat="1" x14ac:dyDescent="0.2">
      <c r="A124" s="13" t="s">
        <v>90</v>
      </c>
      <c r="B124" s="91">
        <v>9.065833644419102E-3</v>
      </c>
    </row>
    <row r="125" spans="1:7" s="12" customFormat="1" x14ac:dyDescent="0.2">
      <c r="A125" s="13" t="s">
        <v>91</v>
      </c>
      <c r="B125" s="91">
        <v>1.3225273260137987E-2</v>
      </c>
    </row>
    <row r="126" spans="1:7" s="12" customFormat="1" x14ac:dyDescent="0.2">
      <c r="A126" s="19" t="s">
        <v>92</v>
      </c>
      <c r="B126" s="91">
        <v>2.0943528983834378E-2</v>
      </c>
    </row>
    <row r="127" spans="1:7" s="12" customFormat="1" x14ac:dyDescent="0.2">
      <c r="A127" s="19" t="s">
        <v>93</v>
      </c>
      <c r="B127" s="91">
        <v>2.9159118932412503E-2</v>
      </c>
    </row>
    <row r="128" spans="1:7" s="12" customFormat="1" x14ac:dyDescent="0.2">
      <c r="A128" s="19" t="s">
        <v>94</v>
      </c>
      <c r="B128" s="91">
        <v>0</v>
      </c>
    </row>
    <row r="129" spans="1:6" s="12" customFormat="1" x14ac:dyDescent="0.2">
      <c r="A129" s="19" t="s">
        <v>95</v>
      </c>
      <c r="B129" s="91">
        <v>0</v>
      </c>
    </row>
    <row r="130" spans="1:6" s="12" customFormat="1" x14ac:dyDescent="0.2">
      <c r="A130" s="13" t="s">
        <v>265</v>
      </c>
      <c r="B130" s="91" t="s">
        <v>269</v>
      </c>
    </row>
    <row r="131" spans="1:6" s="12" customFormat="1" x14ac:dyDescent="0.2">
      <c r="A131" s="13" t="s">
        <v>96</v>
      </c>
      <c r="B131" s="94" t="s">
        <v>380</v>
      </c>
    </row>
    <row r="132" spans="1:6" s="12" customFormat="1" x14ac:dyDescent="0.2">
      <c r="A132" s="13" t="s">
        <v>97</v>
      </c>
      <c r="B132" s="91" t="s">
        <v>381</v>
      </c>
    </row>
    <row r="133" spans="1:6" s="12" customFormat="1" x14ac:dyDescent="0.2"/>
    <row r="134" spans="1:6" s="12" customFormat="1" x14ac:dyDescent="0.2">
      <c r="A134" s="11" t="s">
        <v>98</v>
      </c>
    </row>
    <row r="135" spans="1:6" s="12" customFormat="1" x14ac:dyDescent="0.2">
      <c r="D135" s="52"/>
    </row>
    <row r="136" spans="1:6" s="12" customFormat="1" x14ac:dyDescent="0.2">
      <c r="A136" s="24" t="s">
        <v>99</v>
      </c>
      <c r="B136" s="99">
        <v>3057434.9200000013</v>
      </c>
    </row>
    <row r="137" spans="1:6" s="12" customFormat="1" x14ac:dyDescent="0.2">
      <c r="A137" s="24" t="s">
        <v>100</v>
      </c>
      <c r="B137" s="99">
        <v>2000214.9100000034</v>
      </c>
    </row>
    <row r="138" spans="1:6" s="12" customFormat="1" x14ac:dyDescent="0.2">
      <c r="A138" s="24" t="s">
        <v>101</v>
      </c>
      <c r="B138" s="99">
        <v>7935694.5700000059</v>
      </c>
    </row>
    <row r="139" spans="1:6" s="12" customFormat="1" x14ac:dyDescent="0.2">
      <c r="E139" s="52"/>
    </row>
    <row r="140" spans="1:6" s="12" customFormat="1" x14ac:dyDescent="0.2">
      <c r="A140" s="11" t="s">
        <v>102</v>
      </c>
    </row>
    <row r="141" spans="1:6" s="12" customFormat="1" x14ac:dyDescent="0.2">
      <c r="B141" s="78" t="s">
        <v>103</v>
      </c>
      <c r="C141" s="14" t="s">
        <v>104</v>
      </c>
      <c r="D141" s="25" t="s">
        <v>105</v>
      </c>
      <c r="E141" s="14" t="s">
        <v>106</v>
      </c>
    </row>
    <row r="142" spans="1:6" s="12" customFormat="1" x14ac:dyDescent="0.2">
      <c r="A142" s="19" t="s">
        <v>107</v>
      </c>
      <c r="B142" s="107">
        <v>80</v>
      </c>
      <c r="C142" s="101">
        <f>B142/$B$116</f>
        <v>1.112501738283966E-2</v>
      </c>
      <c r="D142" s="99">
        <v>7163369.7299999986</v>
      </c>
      <c r="E142" s="101">
        <f>D142/$B$107</f>
        <v>8.6219952578385165E-3</v>
      </c>
    </row>
    <row r="143" spans="1:6" s="12" customFormat="1" x14ac:dyDescent="0.2">
      <c r="A143" s="19" t="s">
        <v>108</v>
      </c>
      <c r="B143" s="107">
        <v>0</v>
      </c>
      <c r="C143" s="101">
        <f>B143/$B$116</f>
        <v>0</v>
      </c>
      <c r="D143" s="99">
        <v>0</v>
      </c>
      <c r="E143" s="101">
        <f>D143/$B$107</f>
        <v>0</v>
      </c>
      <c r="F143" s="75"/>
    </row>
    <row r="144" spans="1:6" s="12" customFormat="1" x14ac:dyDescent="0.2">
      <c r="A144" s="19" t="s">
        <v>109</v>
      </c>
      <c r="B144" s="107">
        <v>0</v>
      </c>
      <c r="C144" s="101">
        <f>B144/$B$116</f>
        <v>0</v>
      </c>
      <c r="D144" s="99">
        <v>0</v>
      </c>
      <c r="E144" s="101">
        <f>D144/$B$107</f>
        <v>0</v>
      </c>
      <c r="F144" s="75"/>
    </row>
    <row r="145" spans="1:10" s="12" customFormat="1" x14ac:dyDescent="0.2">
      <c r="A145" s="19" t="s">
        <v>110</v>
      </c>
      <c r="B145" s="107">
        <v>0</v>
      </c>
      <c r="C145" s="101">
        <f>B145/$B$116</f>
        <v>0</v>
      </c>
      <c r="D145" s="99">
        <v>0</v>
      </c>
      <c r="E145" s="101">
        <f>D145/$B$107</f>
        <v>0</v>
      </c>
      <c r="G145" s="54"/>
    </row>
    <row r="146" spans="1:10" s="12" customFormat="1" x14ac:dyDescent="0.2">
      <c r="A146" s="19" t="s">
        <v>111</v>
      </c>
      <c r="B146" s="107">
        <v>0</v>
      </c>
      <c r="C146" s="101">
        <v>0</v>
      </c>
      <c r="D146" s="108">
        <v>0</v>
      </c>
      <c r="E146" s="101">
        <v>0</v>
      </c>
      <c r="H146" s="75"/>
    </row>
    <row r="147" spans="1:10" s="12" customFormat="1" x14ac:dyDescent="0.2"/>
    <row r="148" spans="1:10" s="12" customFormat="1" x14ac:dyDescent="0.2">
      <c r="A148" s="11" t="s">
        <v>112</v>
      </c>
      <c r="F148" s="110" t="s">
        <v>113</v>
      </c>
      <c r="G148" s="111"/>
      <c r="H148" s="111"/>
      <c r="I148" s="111"/>
      <c r="J148" s="112"/>
    </row>
    <row r="149" spans="1:10" s="12" customFormat="1" ht="25.5" x14ac:dyDescent="0.2">
      <c r="A149" s="19"/>
      <c r="B149" s="14" t="s">
        <v>103</v>
      </c>
      <c r="C149" s="14" t="s">
        <v>104</v>
      </c>
      <c r="D149" s="14" t="s">
        <v>105</v>
      </c>
      <c r="E149" s="25" t="s">
        <v>106</v>
      </c>
      <c r="F149" s="26" t="s">
        <v>261</v>
      </c>
      <c r="G149" s="27" t="s">
        <v>114</v>
      </c>
      <c r="H149" s="26" t="s">
        <v>262</v>
      </c>
      <c r="I149" s="26" t="s">
        <v>263</v>
      </c>
      <c r="J149" s="26" t="s">
        <v>264</v>
      </c>
    </row>
    <row r="150" spans="1:10" s="12" customFormat="1" x14ac:dyDescent="0.2">
      <c r="A150" s="19" t="s">
        <v>115</v>
      </c>
      <c r="B150" s="102">
        <v>6526</v>
      </c>
      <c r="C150" s="101">
        <v>0.907523293005145</v>
      </c>
      <c r="D150" s="99">
        <v>785787457.39999998</v>
      </c>
      <c r="E150" s="101">
        <v>0.94579171350014701</v>
      </c>
      <c r="F150" s="101">
        <v>4.2246180000000001E-2</v>
      </c>
      <c r="G150" s="103">
        <v>23</v>
      </c>
      <c r="H150" s="104">
        <v>4.2226260000000002E-2</v>
      </c>
      <c r="I150" s="104">
        <v>0</v>
      </c>
      <c r="J150" s="101">
        <v>4.2246180000000001E-2</v>
      </c>
    </row>
    <row r="151" spans="1:10" s="12" customFormat="1" x14ac:dyDescent="0.2">
      <c r="A151" s="19" t="s">
        <v>116</v>
      </c>
      <c r="B151" s="102" t="s">
        <v>382</v>
      </c>
      <c r="C151" s="101">
        <v>0</v>
      </c>
      <c r="D151" s="105">
        <v>0</v>
      </c>
      <c r="E151" s="101">
        <v>0</v>
      </c>
      <c r="F151" s="101">
        <v>0</v>
      </c>
      <c r="G151" s="103" t="s">
        <v>382</v>
      </c>
      <c r="H151" s="104">
        <v>0</v>
      </c>
      <c r="I151" s="104">
        <v>0</v>
      </c>
      <c r="J151" s="101">
        <v>0</v>
      </c>
    </row>
    <row r="152" spans="1:10" s="12" customFormat="1" x14ac:dyDescent="0.2">
      <c r="A152" s="19" t="s">
        <v>117</v>
      </c>
      <c r="B152" s="102" t="s">
        <v>382</v>
      </c>
      <c r="C152" s="101">
        <v>0</v>
      </c>
      <c r="D152" s="105">
        <v>0</v>
      </c>
      <c r="E152" s="101">
        <v>0</v>
      </c>
      <c r="F152" s="101">
        <v>0</v>
      </c>
      <c r="G152" s="103" t="s">
        <v>382</v>
      </c>
      <c r="H152" s="104">
        <v>0</v>
      </c>
      <c r="I152" s="104">
        <v>0</v>
      </c>
      <c r="J152" s="101">
        <v>0</v>
      </c>
    </row>
    <row r="153" spans="1:10" s="12" customFormat="1" x14ac:dyDescent="0.2">
      <c r="A153" s="19" t="s">
        <v>118</v>
      </c>
      <c r="B153" s="102" t="s">
        <v>382</v>
      </c>
      <c r="C153" s="101">
        <v>0</v>
      </c>
      <c r="D153" s="105">
        <v>0</v>
      </c>
      <c r="E153" s="101">
        <v>0</v>
      </c>
      <c r="F153" s="101">
        <v>0</v>
      </c>
      <c r="G153" s="103" t="s">
        <v>382</v>
      </c>
      <c r="H153" s="104">
        <v>0</v>
      </c>
      <c r="I153" s="104">
        <v>0</v>
      </c>
      <c r="J153" s="101">
        <v>0</v>
      </c>
    </row>
    <row r="154" spans="1:10" s="12" customFormat="1" x14ac:dyDescent="0.2">
      <c r="A154" s="19" t="s">
        <v>119</v>
      </c>
      <c r="B154" s="102">
        <v>19</v>
      </c>
      <c r="C154" s="101">
        <v>2.64219162842442E-3</v>
      </c>
      <c r="D154" s="99">
        <v>2605661.59</v>
      </c>
      <c r="E154" s="101">
        <v>3.1362337446334699E-3</v>
      </c>
      <c r="F154" s="101">
        <v>4.481052E-2</v>
      </c>
      <c r="G154" s="103">
        <v>30</v>
      </c>
      <c r="H154" s="104">
        <v>7.31052E-3</v>
      </c>
      <c r="I154" s="104">
        <v>0</v>
      </c>
      <c r="J154" s="101">
        <v>4.481052E-2</v>
      </c>
    </row>
    <row r="155" spans="1:10" s="12" customFormat="1" x14ac:dyDescent="0.2">
      <c r="A155" s="19" t="s">
        <v>120</v>
      </c>
      <c r="B155" s="102" t="s">
        <v>382</v>
      </c>
      <c r="C155" s="101">
        <v>0</v>
      </c>
      <c r="D155" s="105">
        <v>0</v>
      </c>
      <c r="E155" s="101">
        <v>0</v>
      </c>
      <c r="F155" s="101">
        <v>0</v>
      </c>
      <c r="G155" s="103" t="s">
        <v>382</v>
      </c>
      <c r="H155" s="104">
        <v>0</v>
      </c>
      <c r="I155" s="104">
        <v>0</v>
      </c>
      <c r="J155" s="101">
        <v>0</v>
      </c>
    </row>
    <row r="156" spans="1:10" s="12" customFormat="1" x14ac:dyDescent="0.2">
      <c r="A156" s="19" t="s">
        <v>121</v>
      </c>
      <c r="B156" s="102" t="s">
        <v>382</v>
      </c>
      <c r="C156" s="101">
        <v>0</v>
      </c>
      <c r="D156" s="105">
        <v>0</v>
      </c>
      <c r="E156" s="101">
        <v>0</v>
      </c>
      <c r="F156" s="101">
        <v>0</v>
      </c>
      <c r="G156" s="103" t="s">
        <v>382</v>
      </c>
      <c r="H156" s="104">
        <v>0</v>
      </c>
      <c r="I156" s="104">
        <v>0</v>
      </c>
      <c r="J156" s="101">
        <v>0</v>
      </c>
    </row>
    <row r="157" spans="1:10" s="12" customFormat="1" x14ac:dyDescent="0.2">
      <c r="A157" s="19" t="s">
        <v>122</v>
      </c>
      <c r="B157" s="102">
        <v>646</v>
      </c>
      <c r="C157" s="101">
        <v>8.9834515366430306E-2</v>
      </c>
      <c r="D157" s="99">
        <v>42431941.310000002</v>
      </c>
      <c r="E157" s="101">
        <v>5.1072052755219498E-2</v>
      </c>
      <c r="F157" s="101">
        <v>6.2708200000000006E-2</v>
      </c>
      <c r="G157" s="103">
        <v>88</v>
      </c>
      <c r="H157" s="104">
        <v>-4.9831700000000003E-3</v>
      </c>
      <c r="I157" s="104">
        <v>0</v>
      </c>
      <c r="J157" s="101">
        <v>6.2708200000000006E-2</v>
      </c>
    </row>
    <row r="158" spans="1:10" s="12" customFormat="1" x14ac:dyDescent="0.2">
      <c r="A158" s="19" t="s">
        <v>123</v>
      </c>
      <c r="B158" s="102" t="s">
        <v>382</v>
      </c>
      <c r="C158" s="101">
        <v>0</v>
      </c>
      <c r="D158" s="105">
        <v>0</v>
      </c>
      <c r="E158" s="101">
        <v>0</v>
      </c>
      <c r="F158" s="101">
        <v>0</v>
      </c>
      <c r="G158" s="103" t="s">
        <v>382</v>
      </c>
      <c r="H158" s="104">
        <v>0</v>
      </c>
      <c r="I158" s="104">
        <v>0</v>
      </c>
      <c r="J158" s="101">
        <v>0</v>
      </c>
    </row>
    <row r="159" spans="1:10" s="12" customFormat="1" ht="12.75" customHeight="1" thickBot="1" x14ac:dyDescent="0.25">
      <c r="A159" s="28" t="s">
        <v>59</v>
      </c>
      <c r="B159" s="70">
        <f>SUM(B150:B158)</f>
        <v>7191</v>
      </c>
      <c r="C159" s="71">
        <f>SUM(C150:C158)</f>
        <v>0.99999999999999967</v>
      </c>
      <c r="D159" s="74">
        <f>SUM(D150:D158)</f>
        <v>830825060.29999995</v>
      </c>
      <c r="E159" s="71">
        <f>SUM(E150:E158)</f>
        <v>1</v>
      </c>
      <c r="F159" s="71">
        <f>SUMPRODUCT(F150:F158,$E150:$E158)</f>
        <v>4.3299259734559073E-2</v>
      </c>
      <c r="G159" s="73"/>
      <c r="H159" s="71">
        <f>SUMPRODUCT(H150:H158,$E150:$E158)</f>
        <v>3.9705673578489309E-2</v>
      </c>
      <c r="I159" s="73"/>
      <c r="J159" s="71">
        <f>SUMPRODUCT(J150:J158,$E150:$E158)</f>
        <v>4.3299259734559073E-2</v>
      </c>
    </row>
    <row r="160" spans="1:10" s="12" customFormat="1" ht="12.75" customHeight="1" thickTop="1" x14ac:dyDescent="0.2"/>
    <row r="161" spans="1:6" s="12" customFormat="1" x14ac:dyDescent="0.2">
      <c r="A161" s="11" t="s">
        <v>124</v>
      </c>
    </row>
    <row r="162" spans="1:6" s="12" customFormat="1" x14ac:dyDescent="0.2">
      <c r="A162" s="29" t="s">
        <v>125</v>
      </c>
      <c r="B162" s="14" t="s">
        <v>103</v>
      </c>
      <c r="C162" s="14" t="s">
        <v>104</v>
      </c>
      <c r="D162" s="14" t="s">
        <v>105</v>
      </c>
      <c r="E162" s="14" t="s">
        <v>106</v>
      </c>
    </row>
    <row r="163" spans="1:6" s="12" customFormat="1" x14ac:dyDescent="0.2">
      <c r="A163" s="19" t="s">
        <v>126</v>
      </c>
      <c r="B163" s="69">
        <v>7129</v>
      </c>
      <c r="C163" s="68">
        <v>0.99137811152829902</v>
      </c>
      <c r="D163" s="60">
        <v>823714348.94000006</v>
      </c>
      <c r="E163" s="68">
        <v>0.99144138555783001</v>
      </c>
    </row>
    <row r="164" spans="1:6" s="12" customFormat="1" x14ac:dyDescent="0.2">
      <c r="A164" s="19" t="s">
        <v>127</v>
      </c>
      <c r="B164" s="69">
        <v>43</v>
      </c>
      <c r="C164" s="68">
        <v>5.9796968432763199E-3</v>
      </c>
      <c r="D164" s="60">
        <v>4860332.92</v>
      </c>
      <c r="E164" s="68">
        <v>5.85000760358023E-3</v>
      </c>
    </row>
    <row r="165" spans="1:6" s="12" customFormat="1" x14ac:dyDescent="0.2">
      <c r="A165" s="19" t="s">
        <v>128</v>
      </c>
      <c r="B165" s="69">
        <v>17</v>
      </c>
      <c r="C165" s="68">
        <v>2.36406619385343E-3</v>
      </c>
      <c r="D165" s="60">
        <v>2067070.68</v>
      </c>
      <c r="E165" s="68">
        <v>2.4879734360126401E-3</v>
      </c>
    </row>
    <row r="166" spans="1:6" s="12" customFormat="1" x14ac:dyDescent="0.2">
      <c r="A166" s="19" t="s">
        <v>129</v>
      </c>
      <c r="B166" s="69">
        <v>2</v>
      </c>
      <c r="C166" s="68">
        <v>2.7812543457099101E-4</v>
      </c>
      <c r="D166" s="60">
        <v>183307.76</v>
      </c>
      <c r="E166" s="68">
        <v>2.2063340257672299E-4</v>
      </c>
    </row>
    <row r="167" spans="1:6" s="12" customFormat="1" x14ac:dyDescent="0.2">
      <c r="A167" s="19" t="s">
        <v>130</v>
      </c>
      <c r="B167" s="69">
        <v>0</v>
      </c>
      <c r="C167" s="68">
        <v>0</v>
      </c>
      <c r="D167" s="60">
        <v>0</v>
      </c>
      <c r="E167" s="68">
        <v>0</v>
      </c>
    </row>
    <row r="168" spans="1:6" s="12" customFormat="1" x14ac:dyDescent="0.2">
      <c r="A168" s="19" t="s">
        <v>131</v>
      </c>
      <c r="B168" s="69">
        <v>0</v>
      </c>
      <c r="C168" s="68">
        <v>0</v>
      </c>
      <c r="D168" s="60">
        <v>0</v>
      </c>
      <c r="E168" s="68">
        <v>0</v>
      </c>
      <c r="F168" s="53"/>
    </row>
    <row r="169" spans="1:6" s="12" customFormat="1" x14ac:dyDescent="0.2">
      <c r="A169" s="19" t="s">
        <v>132</v>
      </c>
      <c r="B169" s="69">
        <v>0</v>
      </c>
      <c r="C169" s="68">
        <v>0</v>
      </c>
      <c r="D169" s="60">
        <v>0</v>
      </c>
      <c r="E169" s="68">
        <v>0</v>
      </c>
    </row>
    <row r="170" spans="1:6" s="12" customFormat="1" ht="12.75" customHeight="1" thickBot="1" x14ac:dyDescent="0.25">
      <c r="A170" s="28" t="s">
        <v>59</v>
      </c>
      <c r="B170" s="70">
        <f>SUM(B163:B169)</f>
        <v>7191</v>
      </c>
      <c r="C170" s="71">
        <f>SUM(C161:C169)</f>
        <v>0.99999999999999978</v>
      </c>
      <c r="D170" s="72">
        <f>SUM(D163:D169)</f>
        <v>830825060.29999995</v>
      </c>
      <c r="E170" s="71">
        <f>SUM(E161:E169)</f>
        <v>0.99999999999999956</v>
      </c>
    </row>
    <row r="171" spans="1:6" s="12" customFormat="1" ht="12.75" customHeight="1" thickTop="1" x14ac:dyDescent="0.2">
      <c r="B171" s="73"/>
      <c r="C171" s="73"/>
      <c r="D171" s="73"/>
      <c r="E171" s="73"/>
    </row>
    <row r="172" spans="1:6" s="12" customFormat="1" x14ac:dyDescent="0.2">
      <c r="A172" s="29" t="s">
        <v>133</v>
      </c>
      <c r="B172" s="30" t="s">
        <v>103</v>
      </c>
      <c r="C172" s="30" t="s">
        <v>104</v>
      </c>
      <c r="D172" s="30" t="s">
        <v>105</v>
      </c>
      <c r="E172" s="30" t="s">
        <v>106</v>
      </c>
    </row>
    <row r="173" spans="1:6" s="12" customFormat="1" x14ac:dyDescent="0.2">
      <c r="A173" s="19" t="s">
        <v>134</v>
      </c>
      <c r="B173" s="69">
        <v>2448</v>
      </c>
      <c r="C173" s="68">
        <f>B173/B188</f>
        <v>0.34042553191489361</v>
      </c>
      <c r="D173" s="60">
        <v>185389209.10999998</v>
      </c>
      <c r="E173" s="68">
        <v>0.22313869432760999</v>
      </c>
    </row>
    <row r="174" spans="1:6" s="12" customFormat="1" x14ac:dyDescent="0.2">
      <c r="A174" s="19" t="s">
        <v>135</v>
      </c>
      <c r="B174" s="69">
        <v>354</v>
      </c>
      <c r="C174" s="68">
        <v>4.9228201919065503E-2</v>
      </c>
      <c r="D174" s="60">
        <v>41450572.829999998</v>
      </c>
      <c r="E174" s="68">
        <v>4.9890855260231001E-2</v>
      </c>
    </row>
    <row r="175" spans="1:6" s="12" customFormat="1" x14ac:dyDescent="0.2">
      <c r="A175" s="19" t="s">
        <v>136</v>
      </c>
      <c r="B175" s="69">
        <v>453</v>
      </c>
      <c r="C175" s="68">
        <v>6.2995410930329607E-2</v>
      </c>
      <c r="D175" s="60">
        <v>57435346.369999997</v>
      </c>
      <c r="E175" s="68">
        <v>6.9130493426932602E-2</v>
      </c>
    </row>
    <row r="176" spans="1:6" s="12" customFormat="1" x14ac:dyDescent="0.2">
      <c r="A176" s="19" t="s">
        <v>137</v>
      </c>
      <c r="B176" s="69">
        <v>465</v>
      </c>
      <c r="C176" s="68">
        <v>6.4664163537755504E-2</v>
      </c>
      <c r="D176" s="60">
        <v>61402000.399999902</v>
      </c>
      <c r="E176" s="68">
        <v>7.3904848726913094E-2</v>
      </c>
    </row>
    <row r="177" spans="1:5" s="12" customFormat="1" x14ac:dyDescent="0.2">
      <c r="A177" s="19" t="s">
        <v>138</v>
      </c>
      <c r="B177" s="69">
        <v>593</v>
      </c>
      <c r="C177" s="68">
        <v>8.2464191350299004E-2</v>
      </c>
      <c r="D177" s="60">
        <v>77199113.180000097</v>
      </c>
      <c r="E177" s="68">
        <v>9.2918614120913096E-2</v>
      </c>
    </row>
    <row r="178" spans="1:5" s="12" customFormat="1" x14ac:dyDescent="0.2">
      <c r="A178" s="19" t="s">
        <v>139</v>
      </c>
      <c r="B178" s="69">
        <v>665</v>
      </c>
      <c r="C178" s="68">
        <v>9.2476706994854704E-2</v>
      </c>
      <c r="D178" s="60">
        <v>91013833.859999999</v>
      </c>
      <c r="E178" s="68">
        <v>0.109546327149949</v>
      </c>
    </row>
    <row r="179" spans="1:5" s="12" customFormat="1" x14ac:dyDescent="0.2">
      <c r="A179" s="19" t="s">
        <v>140</v>
      </c>
      <c r="B179" s="69">
        <v>641</v>
      </c>
      <c r="C179" s="68">
        <v>8.91392017800028E-2</v>
      </c>
      <c r="D179" s="60">
        <v>87663026.209999993</v>
      </c>
      <c r="E179" s="68">
        <v>0.105513218605065</v>
      </c>
    </row>
    <row r="180" spans="1:5" s="12" customFormat="1" x14ac:dyDescent="0.2">
      <c r="A180" s="19" t="s">
        <v>141</v>
      </c>
      <c r="B180" s="69">
        <v>694</v>
      </c>
      <c r="C180" s="68">
        <v>9.6509525796134102E-2</v>
      </c>
      <c r="D180" s="60">
        <v>104011173.70999999</v>
      </c>
      <c r="E180" s="68">
        <v>0.125190221961339</v>
      </c>
    </row>
    <row r="181" spans="1:5" s="12" customFormat="1" x14ac:dyDescent="0.2">
      <c r="A181" s="19" t="s">
        <v>142</v>
      </c>
      <c r="B181" s="69">
        <v>655</v>
      </c>
      <c r="C181" s="68">
        <v>9.1086079821999705E-2</v>
      </c>
      <c r="D181" s="60">
        <v>95035726.399999902</v>
      </c>
      <c r="E181" s="68">
        <v>0.114387168780975</v>
      </c>
    </row>
    <row r="182" spans="1:5" s="12" customFormat="1" x14ac:dyDescent="0.2">
      <c r="A182" s="19" t="s">
        <v>143</v>
      </c>
      <c r="B182" s="69">
        <v>223</v>
      </c>
      <c r="C182" s="68">
        <v>3.1010985954665601E-2</v>
      </c>
      <c r="D182" s="60">
        <v>30225058.23</v>
      </c>
      <c r="E182" s="68">
        <v>3.6379569748517401E-2</v>
      </c>
    </row>
    <row r="183" spans="1:5" s="12" customFormat="1" x14ac:dyDescent="0.2">
      <c r="A183" s="19" t="s">
        <v>144</v>
      </c>
      <c r="B183" s="69">
        <v>0</v>
      </c>
      <c r="C183" s="68">
        <v>0</v>
      </c>
      <c r="D183" s="60">
        <v>0</v>
      </c>
      <c r="E183" s="68">
        <v>0</v>
      </c>
    </row>
    <row r="184" spans="1:5" s="12" customFormat="1" x14ac:dyDescent="0.2">
      <c r="A184" s="19" t="s">
        <v>145</v>
      </c>
      <c r="B184" s="69">
        <v>0</v>
      </c>
      <c r="C184" s="68">
        <v>0</v>
      </c>
      <c r="D184" s="60">
        <v>0</v>
      </c>
      <c r="E184" s="68">
        <v>0</v>
      </c>
    </row>
    <row r="185" spans="1:5" s="12" customFormat="1" x14ac:dyDescent="0.2">
      <c r="A185" s="19" t="s">
        <v>146</v>
      </c>
      <c r="B185" s="69">
        <v>0</v>
      </c>
      <c r="C185" s="68">
        <v>0</v>
      </c>
      <c r="D185" s="60">
        <v>0</v>
      </c>
      <c r="E185" s="68">
        <v>0</v>
      </c>
    </row>
    <row r="186" spans="1:5" s="12" customFormat="1" x14ac:dyDescent="0.2">
      <c r="A186" s="19" t="s">
        <v>147</v>
      </c>
      <c r="B186" s="69">
        <v>0</v>
      </c>
      <c r="C186" s="68">
        <v>0</v>
      </c>
      <c r="D186" s="60">
        <v>0</v>
      </c>
      <c r="E186" s="68">
        <v>0</v>
      </c>
    </row>
    <row r="187" spans="1:5" s="12" customFormat="1" x14ac:dyDescent="0.2">
      <c r="A187" s="19" t="s">
        <v>148</v>
      </c>
      <c r="B187" s="69">
        <v>0</v>
      </c>
      <c r="C187" s="68">
        <v>0</v>
      </c>
      <c r="D187" s="60">
        <v>0</v>
      </c>
      <c r="E187" s="68">
        <v>0</v>
      </c>
    </row>
    <row r="188" spans="1:5" s="12" customFormat="1" ht="12.75" customHeight="1" thickBot="1" x14ac:dyDescent="0.25">
      <c r="A188" s="28" t="s">
        <v>59</v>
      </c>
      <c r="B188" s="70">
        <f>SUM(B173:B187)</f>
        <v>7191</v>
      </c>
      <c r="C188" s="71">
        <f>SUM(C173:C187)</f>
        <v>1.0000000000000002</v>
      </c>
      <c r="D188" s="72">
        <f>SUM(D173:D187)</f>
        <v>830825060.29999995</v>
      </c>
      <c r="E188" s="71">
        <f>SUM(E173:E187)</f>
        <v>1.0000000121084451</v>
      </c>
    </row>
    <row r="189" spans="1:5" s="12" customFormat="1" ht="12.75" customHeight="1" thickTop="1" x14ac:dyDescent="0.2">
      <c r="B189" s="73"/>
      <c r="C189" s="73"/>
      <c r="D189" s="73"/>
      <c r="E189" s="73"/>
    </row>
    <row r="190" spans="1:5" s="12" customFormat="1" x14ac:dyDescent="0.2">
      <c r="A190" s="29" t="s">
        <v>149</v>
      </c>
      <c r="B190" s="30" t="s">
        <v>103</v>
      </c>
      <c r="C190" s="30" t="s">
        <v>104</v>
      </c>
      <c r="D190" s="30" t="s">
        <v>105</v>
      </c>
      <c r="E190" s="30" t="s">
        <v>106</v>
      </c>
    </row>
    <row r="191" spans="1:5" s="12" customFormat="1" x14ac:dyDescent="0.2">
      <c r="A191" s="19" t="s">
        <v>134</v>
      </c>
      <c r="B191" s="69">
        <v>3529</v>
      </c>
      <c r="C191" s="68">
        <v>0.49075232930051499</v>
      </c>
      <c r="D191" s="60">
        <v>292279365.54000098</v>
      </c>
      <c r="E191" s="68">
        <v>0.35179411347373502</v>
      </c>
    </row>
    <row r="192" spans="1:5" s="12" customFormat="1" x14ac:dyDescent="0.2">
      <c r="A192" s="19" t="s">
        <v>135</v>
      </c>
      <c r="B192" s="69">
        <v>611</v>
      </c>
      <c r="C192" s="68">
        <v>8.4967320261437898E-2</v>
      </c>
      <c r="D192" s="60">
        <v>78411915.439999998</v>
      </c>
      <c r="E192" s="68">
        <v>9.43783705942699E-2</v>
      </c>
    </row>
    <row r="193" spans="1:5" s="12" customFormat="1" x14ac:dyDescent="0.2">
      <c r="A193" s="19" t="s">
        <v>136</v>
      </c>
      <c r="B193" s="69">
        <v>556</v>
      </c>
      <c r="C193" s="68">
        <v>7.7318870810735602E-2</v>
      </c>
      <c r="D193" s="60">
        <v>74642045.430000007</v>
      </c>
      <c r="E193" s="68">
        <v>8.9840869030897705E-2</v>
      </c>
    </row>
    <row r="194" spans="1:5" s="12" customFormat="1" x14ac:dyDescent="0.2">
      <c r="A194" s="19" t="s">
        <v>137</v>
      </c>
      <c r="B194" s="69">
        <v>551</v>
      </c>
      <c r="C194" s="68">
        <v>7.6623557224308206E-2</v>
      </c>
      <c r="D194" s="60">
        <v>78298139.239999995</v>
      </c>
      <c r="E194" s="68">
        <v>9.4241426963851502E-2</v>
      </c>
    </row>
    <row r="195" spans="1:5" s="12" customFormat="1" x14ac:dyDescent="0.2">
      <c r="A195" s="19" t="s">
        <v>138</v>
      </c>
      <c r="B195" s="69">
        <v>558</v>
      </c>
      <c r="C195" s="68">
        <v>7.7596996245306596E-2</v>
      </c>
      <c r="D195" s="60">
        <v>84032191.709999993</v>
      </c>
      <c r="E195" s="68">
        <v>0.101143063353983</v>
      </c>
    </row>
    <row r="196" spans="1:5" s="12" customFormat="1" x14ac:dyDescent="0.2">
      <c r="A196" s="19" t="s">
        <v>139</v>
      </c>
      <c r="B196" s="69">
        <v>494</v>
      </c>
      <c r="C196" s="68">
        <v>6.8696982339034901E-2</v>
      </c>
      <c r="D196" s="60">
        <v>76917188.870000005</v>
      </c>
      <c r="E196" s="68">
        <v>9.2579283588564695E-2</v>
      </c>
    </row>
    <row r="197" spans="1:5" s="12" customFormat="1" x14ac:dyDescent="0.2">
      <c r="A197" s="19" t="s">
        <v>140</v>
      </c>
      <c r="B197" s="69">
        <v>392</v>
      </c>
      <c r="C197" s="68">
        <v>5.4512585175914299E-2</v>
      </c>
      <c r="D197" s="60">
        <v>61929701.119999997</v>
      </c>
      <c r="E197" s="68">
        <v>7.4540001354362104E-2</v>
      </c>
    </row>
    <row r="198" spans="1:5" s="12" customFormat="1" x14ac:dyDescent="0.2">
      <c r="A198" s="19" t="s">
        <v>141</v>
      </c>
      <c r="B198" s="69">
        <v>275</v>
      </c>
      <c r="C198" s="68">
        <v>3.8242247253511302E-2</v>
      </c>
      <c r="D198" s="60">
        <v>44734254.149999999</v>
      </c>
      <c r="E198" s="68">
        <v>5.3843169022666497E-2</v>
      </c>
    </row>
    <row r="199" spans="1:5" s="12" customFormat="1" x14ac:dyDescent="0.2">
      <c r="A199" s="19" t="s">
        <v>142</v>
      </c>
      <c r="B199" s="69">
        <v>172</v>
      </c>
      <c r="C199" s="68">
        <v>2.3918787373105301E-2</v>
      </c>
      <c r="D199" s="60">
        <v>30062180.75</v>
      </c>
      <c r="E199" s="68">
        <v>3.6183526697118301E-2</v>
      </c>
    </row>
    <row r="200" spans="1:5" s="12" customFormat="1" x14ac:dyDescent="0.2">
      <c r="A200" s="19" t="s">
        <v>143</v>
      </c>
      <c r="B200" s="69">
        <v>53</v>
      </c>
      <c r="C200" s="68">
        <v>7.3703240161312796E-3</v>
      </c>
      <c r="D200" s="60">
        <v>9518078.0500000007</v>
      </c>
      <c r="E200" s="68">
        <v>1.1456175920552E-2</v>
      </c>
    </row>
    <row r="201" spans="1:5" s="12" customFormat="1" x14ac:dyDescent="0.2">
      <c r="A201" s="19" t="s">
        <v>144</v>
      </c>
      <c r="B201" s="69">
        <v>0</v>
      </c>
      <c r="C201" s="68">
        <v>0</v>
      </c>
      <c r="D201" s="60">
        <v>0</v>
      </c>
      <c r="E201" s="68">
        <v>0</v>
      </c>
    </row>
    <row r="202" spans="1:5" s="12" customFormat="1" x14ac:dyDescent="0.2">
      <c r="A202" s="19" t="s">
        <v>145</v>
      </c>
      <c r="B202" s="69">
        <v>0</v>
      </c>
      <c r="C202" s="68">
        <v>0</v>
      </c>
      <c r="D202" s="60">
        <v>0</v>
      </c>
      <c r="E202" s="68">
        <v>0</v>
      </c>
    </row>
    <row r="203" spans="1:5" s="12" customFormat="1" x14ac:dyDescent="0.2">
      <c r="A203" s="19" t="s">
        <v>146</v>
      </c>
      <c r="B203" s="69">
        <v>0</v>
      </c>
      <c r="C203" s="68">
        <v>0</v>
      </c>
      <c r="D203" s="60">
        <v>0</v>
      </c>
      <c r="E203" s="68">
        <v>0</v>
      </c>
    </row>
    <row r="204" spans="1:5" s="12" customFormat="1" x14ac:dyDescent="0.2">
      <c r="A204" s="19" t="s">
        <v>147</v>
      </c>
      <c r="B204" s="69">
        <v>0</v>
      </c>
      <c r="C204" s="68">
        <v>0</v>
      </c>
      <c r="D204" s="60">
        <v>0</v>
      </c>
      <c r="E204" s="68">
        <v>0</v>
      </c>
    </row>
    <row r="205" spans="1:5" s="12" customFormat="1" x14ac:dyDescent="0.2">
      <c r="A205" s="19" t="s">
        <v>148</v>
      </c>
      <c r="B205" s="69">
        <v>0</v>
      </c>
      <c r="C205" s="68">
        <v>0</v>
      </c>
      <c r="D205" s="60">
        <v>0</v>
      </c>
      <c r="E205" s="68">
        <v>0</v>
      </c>
    </row>
    <row r="206" spans="1:5" s="12" customFormat="1" ht="12.75" customHeight="1" thickBot="1" x14ac:dyDescent="0.25">
      <c r="A206" s="28" t="s">
        <v>59</v>
      </c>
      <c r="B206" s="70">
        <f>SUM(B191:B205)</f>
        <v>7191</v>
      </c>
      <c r="C206" s="71">
        <f>SUM(C191:C205)</f>
        <v>1.0000000000000004</v>
      </c>
      <c r="D206" s="72">
        <f>SUM(D191:D205)</f>
        <v>830825060.30000091</v>
      </c>
      <c r="E206" s="71">
        <f>SUM(E191:E205)</f>
        <v>1.0000000000000009</v>
      </c>
    </row>
    <row r="207" spans="1:5" s="12" customFormat="1" ht="12.75" customHeight="1" thickTop="1" x14ac:dyDescent="0.2">
      <c r="B207" s="73"/>
      <c r="C207" s="73"/>
      <c r="D207" s="73"/>
      <c r="E207" s="73"/>
    </row>
    <row r="208" spans="1:5" s="12" customFormat="1" ht="12.75" customHeight="1" x14ac:dyDescent="0.2">
      <c r="A208" s="29" t="s">
        <v>150</v>
      </c>
      <c r="B208" s="30" t="s">
        <v>103</v>
      </c>
      <c r="C208" s="30" t="s">
        <v>104</v>
      </c>
      <c r="D208" s="30" t="s">
        <v>105</v>
      </c>
      <c r="E208" s="30" t="s">
        <v>106</v>
      </c>
    </row>
    <row r="209" spans="1:5" s="12" customFormat="1" ht="12.75" customHeight="1" x14ac:dyDescent="0.2">
      <c r="A209" s="19" t="s">
        <v>151</v>
      </c>
      <c r="B209" s="69">
        <v>324</v>
      </c>
      <c r="C209" s="68">
        <v>4.5056320400500602E-2</v>
      </c>
      <c r="D209" s="60">
        <v>141764.19</v>
      </c>
      <c r="E209" s="68">
        <v>1.70630613800709E-4</v>
      </c>
    </row>
    <row r="210" spans="1:5" s="12" customFormat="1" ht="12.75" customHeight="1" x14ac:dyDescent="0.2">
      <c r="A210" s="19" t="s">
        <v>152</v>
      </c>
      <c r="B210" s="69">
        <v>37</v>
      </c>
      <c r="C210" s="68">
        <v>5.1453205395633403E-3</v>
      </c>
      <c r="D210" s="60">
        <v>295538</v>
      </c>
      <c r="E210" s="68">
        <v>3.5571628026396401E-4</v>
      </c>
    </row>
    <row r="211" spans="1:5" s="12" customFormat="1" ht="12.75" customHeight="1" x14ac:dyDescent="0.2">
      <c r="A211" s="19" t="s">
        <v>153</v>
      </c>
      <c r="B211" s="69">
        <v>198</v>
      </c>
      <c r="C211" s="68">
        <v>2.75344180225282E-2</v>
      </c>
      <c r="D211" s="60">
        <v>3477971.22</v>
      </c>
      <c r="E211" s="68">
        <v>4.1861655193021702E-3</v>
      </c>
    </row>
    <row r="212" spans="1:5" s="12" customFormat="1" ht="12.75" customHeight="1" x14ac:dyDescent="0.2">
      <c r="A212" s="19" t="s">
        <v>154</v>
      </c>
      <c r="B212" s="69">
        <v>590</v>
      </c>
      <c r="C212" s="68">
        <v>8.2047003198442506E-2</v>
      </c>
      <c r="D212" s="60">
        <v>23167484.260000002</v>
      </c>
      <c r="E212" s="68">
        <v>2.7884912681418801E-2</v>
      </c>
    </row>
    <row r="213" spans="1:5" s="12" customFormat="1" ht="12.75" customHeight="1" x14ac:dyDescent="0.2">
      <c r="A213" s="19" t="s">
        <v>155</v>
      </c>
      <c r="B213" s="69">
        <v>1028</v>
      </c>
      <c r="C213" s="68">
        <v>0.14295647336948999</v>
      </c>
      <c r="D213" s="60">
        <v>65379159.049999997</v>
      </c>
      <c r="E213" s="68">
        <v>7.86918476272159E-2</v>
      </c>
    </row>
    <row r="214" spans="1:5" s="12" customFormat="1" ht="12.75" customHeight="1" x14ac:dyDescent="0.2">
      <c r="A214" s="19" t="s">
        <v>156</v>
      </c>
      <c r="B214" s="69">
        <v>1327</v>
      </c>
      <c r="C214" s="68">
        <v>0.18453622583785301</v>
      </c>
      <c r="D214" s="60">
        <v>116963135.94</v>
      </c>
      <c r="E214" s="68">
        <v>0.14077949923388899</v>
      </c>
    </row>
    <row r="215" spans="1:5" s="12" customFormat="1" ht="12.75" customHeight="1" x14ac:dyDescent="0.2">
      <c r="A215" s="19" t="s">
        <v>157</v>
      </c>
      <c r="B215" s="69">
        <v>1905</v>
      </c>
      <c r="C215" s="68">
        <v>0.26491447642886901</v>
      </c>
      <c r="D215" s="60">
        <v>232886963.06</v>
      </c>
      <c r="E215" s="68">
        <v>0.28030806265750702</v>
      </c>
    </row>
    <row r="216" spans="1:5" s="12" customFormat="1" ht="12.75" customHeight="1" x14ac:dyDescent="0.2">
      <c r="A216" s="19" t="s">
        <v>158</v>
      </c>
      <c r="B216" s="69">
        <v>943</v>
      </c>
      <c r="C216" s="68">
        <v>0.131136142400223</v>
      </c>
      <c r="D216" s="60">
        <v>161298818.03</v>
      </c>
      <c r="E216" s="68">
        <v>0.19414293783068701</v>
      </c>
    </row>
    <row r="217" spans="1:5" s="12" customFormat="1" ht="12.75" customHeight="1" x14ac:dyDescent="0.2">
      <c r="A217" s="19" t="s">
        <v>159</v>
      </c>
      <c r="B217" s="69">
        <v>447</v>
      </c>
      <c r="C217" s="68">
        <v>6.2161034626616603E-2</v>
      </c>
      <c r="D217" s="60">
        <v>98958986.340000004</v>
      </c>
      <c r="E217" s="68">
        <v>0.119109293964083</v>
      </c>
    </row>
    <row r="218" spans="1:5" s="12" customFormat="1" ht="12.75" customHeight="1" x14ac:dyDescent="0.2">
      <c r="A218" s="19" t="s">
        <v>160</v>
      </c>
      <c r="B218" s="69">
        <v>191</v>
      </c>
      <c r="C218" s="68">
        <v>2.6560979001529698E-2</v>
      </c>
      <c r="D218" s="60">
        <v>51841413.579999998</v>
      </c>
      <c r="E218" s="68">
        <v>6.2397508280841597E-2</v>
      </c>
    </row>
    <row r="219" spans="1:5" s="12" customFormat="1" ht="12.75" customHeight="1" x14ac:dyDescent="0.2">
      <c r="A219" s="19" t="s">
        <v>161</v>
      </c>
      <c r="B219" s="69">
        <v>95</v>
      </c>
      <c r="C219" s="68">
        <v>1.3210958142122101E-2</v>
      </c>
      <c r="D219" s="60">
        <v>30598853.27</v>
      </c>
      <c r="E219" s="68">
        <v>3.6829477987762101E-2</v>
      </c>
    </row>
    <row r="220" spans="1:5" s="12" customFormat="1" ht="12.75" customHeight="1" x14ac:dyDescent="0.2">
      <c r="A220" s="19" t="s">
        <v>162</v>
      </c>
      <c r="B220" s="69">
        <v>49</v>
      </c>
      <c r="C220" s="68">
        <v>6.81407314698929E-3</v>
      </c>
      <c r="D220" s="60">
        <v>17984229.640000001</v>
      </c>
      <c r="E220" s="68">
        <v>2.1646229151424699E-2</v>
      </c>
    </row>
    <row r="221" spans="1:5" s="12" customFormat="1" ht="12.75" customHeight="1" x14ac:dyDescent="0.2">
      <c r="A221" s="19" t="s">
        <v>163</v>
      </c>
      <c r="B221" s="69">
        <v>22</v>
      </c>
      <c r="C221" s="68">
        <v>3.0593797802809099E-3</v>
      </c>
      <c r="D221" s="60">
        <v>9348317.4800000004</v>
      </c>
      <c r="E221" s="68">
        <v>1.1251848224973399E-2</v>
      </c>
    </row>
    <row r="222" spans="1:5" s="12" customFormat="1" ht="12.75" customHeight="1" x14ac:dyDescent="0.2">
      <c r="A222" s="19" t="s">
        <v>164</v>
      </c>
      <c r="B222" s="69">
        <v>16</v>
      </c>
      <c r="C222" s="68">
        <v>2.2250034765679298E-3</v>
      </c>
      <c r="D222" s="60">
        <v>7516728</v>
      </c>
      <c r="E222" s="68">
        <v>9.0473053343935097E-3</v>
      </c>
    </row>
    <row r="223" spans="1:5" s="12" customFormat="1" ht="12.75" customHeight="1" x14ac:dyDescent="0.2">
      <c r="A223" s="19" t="s">
        <v>165</v>
      </c>
      <c r="B223" s="69">
        <v>16</v>
      </c>
      <c r="C223" s="68">
        <v>2.2250034765679298E-3</v>
      </c>
      <c r="D223" s="60">
        <v>8837763.6699999999</v>
      </c>
      <c r="E223" s="68">
        <v>1.0637334009651601E-2</v>
      </c>
    </row>
    <row r="224" spans="1:5" s="12" customFormat="1" ht="12.75" customHeight="1" x14ac:dyDescent="0.2">
      <c r="A224" s="19" t="s">
        <v>166</v>
      </c>
      <c r="B224" s="69">
        <v>2</v>
      </c>
      <c r="C224" s="68">
        <v>2.7812543457099101E-4</v>
      </c>
      <c r="D224" s="60">
        <v>1281915.7</v>
      </c>
      <c r="E224" s="68">
        <v>1.5429429867427401E-3</v>
      </c>
    </row>
    <row r="225" spans="1:5" s="12" customFormat="1" ht="12.75" customHeight="1" x14ac:dyDescent="0.2">
      <c r="A225" s="19" t="s">
        <v>167</v>
      </c>
      <c r="B225" s="69">
        <v>0</v>
      </c>
      <c r="C225" s="68">
        <v>0</v>
      </c>
      <c r="D225" s="60">
        <v>0</v>
      </c>
      <c r="E225" s="68">
        <v>0</v>
      </c>
    </row>
    <row r="226" spans="1:5" s="12" customFormat="1" ht="12.75" customHeight="1" x14ac:dyDescent="0.2">
      <c r="A226" s="19" t="s">
        <v>168</v>
      </c>
      <c r="B226" s="69">
        <v>1</v>
      </c>
      <c r="C226" s="68">
        <v>1.3906271728549599E-4</v>
      </c>
      <c r="D226" s="60">
        <v>846018.87</v>
      </c>
      <c r="E226" s="68">
        <v>1.01828761604099E-3</v>
      </c>
    </row>
    <row r="227" spans="1:5" s="12" customFormat="1" ht="12.75" customHeight="1" x14ac:dyDescent="0.2">
      <c r="A227" s="19" t="s">
        <v>169</v>
      </c>
      <c r="B227" s="69">
        <v>0</v>
      </c>
      <c r="C227" s="68">
        <v>0</v>
      </c>
      <c r="D227" s="60">
        <v>0</v>
      </c>
      <c r="E227" s="68">
        <v>0</v>
      </c>
    </row>
    <row r="228" spans="1:5" s="12" customFormat="1" ht="12.75" customHeight="1" x14ac:dyDescent="0.2">
      <c r="A228" s="19" t="s">
        <v>170</v>
      </c>
      <c r="B228" s="69">
        <v>0</v>
      </c>
      <c r="C228" s="68">
        <v>0</v>
      </c>
      <c r="D228" s="60">
        <v>0</v>
      </c>
      <c r="E228" s="68">
        <v>0</v>
      </c>
    </row>
    <row r="229" spans="1:5" s="12" customFormat="1" ht="12.75" customHeight="1" thickBot="1" x14ac:dyDescent="0.25">
      <c r="A229" s="28" t="s">
        <v>59</v>
      </c>
      <c r="B229" s="70">
        <f>SUM(B209:B228)</f>
        <v>7191</v>
      </c>
      <c r="C229" s="71">
        <f>SUM(C209:C228)</f>
        <v>1.0000000000000007</v>
      </c>
      <c r="D229" s="72">
        <f>SUM(D209:D228)</f>
        <v>830825060.30000007</v>
      </c>
      <c r="E229" s="71">
        <f>SUM(E209:E228)</f>
        <v>0.999999999999998</v>
      </c>
    </row>
    <row r="230" spans="1:5" s="12" customFormat="1" ht="12.75" customHeight="1" thickTop="1" x14ac:dyDescent="0.2">
      <c r="B230" s="73"/>
      <c r="C230" s="73"/>
      <c r="D230" s="73"/>
      <c r="E230" s="73"/>
    </row>
    <row r="231" spans="1:5" s="12" customFormat="1" ht="12.75" customHeight="1" x14ac:dyDescent="0.2">
      <c r="B231" s="73"/>
      <c r="C231" s="73"/>
      <c r="D231" s="73"/>
      <c r="E231" s="73"/>
    </row>
    <row r="232" spans="1:5" s="12" customFormat="1" x14ac:dyDescent="0.2">
      <c r="A232" s="29" t="s">
        <v>171</v>
      </c>
      <c r="B232" s="30" t="s">
        <v>103</v>
      </c>
      <c r="C232" s="30" t="s">
        <v>104</v>
      </c>
      <c r="D232" s="30" t="s">
        <v>105</v>
      </c>
      <c r="E232" s="30" t="s">
        <v>106</v>
      </c>
    </row>
    <row r="233" spans="1:5" s="12" customFormat="1" x14ac:dyDescent="0.2">
      <c r="A233" s="19" t="s">
        <v>172</v>
      </c>
      <c r="B233" s="69">
        <v>346</v>
      </c>
      <c r="C233" s="68">
        <v>4.8115700180781498E-2</v>
      </c>
      <c r="D233" s="60">
        <v>51635000.689999998</v>
      </c>
      <c r="E233" s="68">
        <v>6.2149065016593598E-2</v>
      </c>
    </row>
    <row r="234" spans="1:5" s="12" customFormat="1" x14ac:dyDescent="0.2">
      <c r="A234" s="19" t="s">
        <v>173</v>
      </c>
      <c r="B234" s="69">
        <v>820</v>
      </c>
      <c r="C234" s="68">
        <v>0.114031428174107</v>
      </c>
      <c r="D234" s="60">
        <v>103078861.66</v>
      </c>
      <c r="E234" s="68">
        <v>0.12406806990484801</v>
      </c>
    </row>
    <row r="235" spans="1:5" s="12" customFormat="1" x14ac:dyDescent="0.2">
      <c r="A235" s="19" t="s">
        <v>174</v>
      </c>
      <c r="B235" s="69">
        <v>104</v>
      </c>
      <c r="C235" s="68">
        <v>1.44625225976916E-2</v>
      </c>
      <c r="D235" s="60">
        <v>25359425.260000002</v>
      </c>
      <c r="E235" s="68">
        <v>3.0523182883822799E-2</v>
      </c>
    </row>
    <row r="236" spans="1:5" s="12" customFormat="1" x14ac:dyDescent="0.2">
      <c r="A236" s="19" t="s">
        <v>175</v>
      </c>
      <c r="B236" s="69">
        <v>245</v>
      </c>
      <c r="C236" s="68">
        <v>3.4070365734946498E-2</v>
      </c>
      <c r="D236" s="60">
        <v>23913853.359999999</v>
      </c>
      <c r="E236" s="68">
        <v>2.87832595605205E-2</v>
      </c>
    </row>
    <row r="237" spans="1:5" s="12" customFormat="1" x14ac:dyDescent="0.2">
      <c r="A237" s="19" t="s">
        <v>176</v>
      </c>
      <c r="B237" s="69">
        <v>1272</v>
      </c>
      <c r="C237" s="68">
        <v>0.176887776387151</v>
      </c>
      <c r="D237" s="60">
        <v>143812694.33000001</v>
      </c>
      <c r="E237" s="68">
        <v>0.173096240354222</v>
      </c>
    </row>
    <row r="238" spans="1:5" s="12" customFormat="1" x14ac:dyDescent="0.2">
      <c r="A238" s="19" t="s">
        <v>177</v>
      </c>
      <c r="B238" s="69">
        <v>0</v>
      </c>
      <c r="C238" s="68">
        <v>0</v>
      </c>
      <c r="D238" s="60">
        <v>0</v>
      </c>
      <c r="E238" s="68">
        <v>0</v>
      </c>
    </row>
    <row r="239" spans="1:5" s="12" customFormat="1" x14ac:dyDescent="0.2">
      <c r="A239" s="19" t="s">
        <v>178</v>
      </c>
      <c r="B239" s="69">
        <v>234</v>
      </c>
      <c r="C239" s="68">
        <v>3.2540675844806001E-2</v>
      </c>
      <c r="D239" s="60">
        <v>38367484.280000001</v>
      </c>
      <c r="E239" s="68">
        <v>4.6179979532810403E-2</v>
      </c>
    </row>
    <row r="240" spans="1:5" s="12" customFormat="1" x14ac:dyDescent="0.2">
      <c r="A240" s="19" t="s">
        <v>179</v>
      </c>
      <c r="B240" s="69">
        <v>194</v>
      </c>
      <c r="C240" s="68">
        <v>2.69781671533862E-2</v>
      </c>
      <c r="D240" s="60">
        <v>31281382.390000001</v>
      </c>
      <c r="E240" s="68">
        <v>3.7650985610261603E-2</v>
      </c>
    </row>
    <row r="241" spans="1:5" s="12" customFormat="1" x14ac:dyDescent="0.2">
      <c r="A241" s="19" t="s">
        <v>180</v>
      </c>
      <c r="B241" s="69">
        <v>369</v>
      </c>
      <c r="C241" s="68">
        <v>5.1314142678347899E-2</v>
      </c>
      <c r="D241" s="60">
        <v>46309477.710000001</v>
      </c>
      <c r="E241" s="68">
        <v>5.57391440422828E-2</v>
      </c>
    </row>
    <row r="242" spans="1:5" s="12" customFormat="1" x14ac:dyDescent="0.2">
      <c r="A242" s="19" t="s">
        <v>181</v>
      </c>
      <c r="B242" s="69">
        <v>0</v>
      </c>
      <c r="C242" s="68">
        <v>0</v>
      </c>
      <c r="D242" s="60">
        <v>0</v>
      </c>
      <c r="E242" s="68">
        <v>0</v>
      </c>
    </row>
    <row r="243" spans="1:5" s="12" customFormat="1" x14ac:dyDescent="0.2">
      <c r="A243" s="19" t="s">
        <v>182</v>
      </c>
      <c r="B243" s="69">
        <v>2287</v>
      </c>
      <c r="C243" s="68">
        <v>0.31803643443192903</v>
      </c>
      <c r="D243" s="60">
        <v>225811231.31</v>
      </c>
      <c r="E243" s="68">
        <v>0.27179155047208398</v>
      </c>
    </row>
    <row r="244" spans="1:5" s="12" customFormat="1" x14ac:dyDescent="0.2">
      <c r="A244" s="19" t="s">
        <v>183</v>
      </c>
      <c r="B244" s="69">
        <v>181</v>
      </c>
      <c r="C244" s="68">
        <v>2.5170351828674699E-2</v>
      </c>
      <c r="D244" s="60">
        <v>22192379.989999998</v>
      </c>
      <c r="E244" s="68">
        <v>2.6711254932520499E-2</v>
      </c>
    </row>
    <row r="245" spans="1:5" s="12" customFormat="1" x14ac:dyDescent="0.2">
      <c r="A245" s="19" t="s">
        <v>184</v>
      </c>
      <c r="B245" s="69">
        <v>1139</v>
      </c>
      <c r="C245" s="68">
        <v>0.15839243498818001</v>
      </c>
      <c r="D245" s="60">
        <v>119063269.31999999</v>
      </c>
      <c r="E245" s="68">
        <v>0.14330726769003299</v>
      </c>
    </row>
    <row r="246" spans="1:5" s="12" customFormat="1" x14ac:dyDescent="0.2">
      <c r="A246" s="19" t="s">
        <v>185</v>
      </c>
      <c r="B246" s="69">
        <v>0</v>
      </c>
      <c r="C246" s="68">
        <v>0</v>
      </c>
      <c r="D246" s="60">
        <v>0</v>
      </c>
      <c r="E246" s="68">
        <v>0</v>
      </c>
    </row>
    <row r="247" spans="1:5" s="12" customFormat="1" ht="12.75" customHeight="1" thickBot="1" x14ac:dyDescent="0.25">
      <c r="A247" s="28" t="s">
        <v>59</v>
      </c>
      <c r="B247" s="70">
        <f>SUM(B233:B246)</f>
        <v>7191</v>
      </c>
      <c r="C247" s="71">
        <f>SUM(C233:C246)</f>
        <v>1.0000000000000013</v>
      </c>
      <c r="D247" s="72">
        <f>SUM(D233:D246)</f>
        <v>830825060.29999995</v>
      </c>
      <c r="E247" s="71">
        <f>SUM(E233:E246)</f>
        <v>0.99999999999999911</v>
      </c>
    </row>
    <row r="248" spans="1:5" s="12" customFormat="1" ht="12.75" customHeight="1" thickTop="1" x14ac:dyDescent="0.2">
      <c r="B248" s="73"/>
      <c r="C248" s="73"/>
      <c r="D248" s="73"/>
      <c r="E248" s="73"/>
    </row>
    <row r="249" spans="1:5" s="12" customFormat="1" x14ac:dyDescent="0.2">
      <c r="A249" s="29" t="s">
        <v>186</v>
      </c>
      <c r="B249" s="30" t="s">
        <v>103</v>
      </c>
      <c r="C249" s="30" t="s">
        <v>104</v>
      </c>
      <c r="D249" s="30" t="s">
        <v>105</v>
      </c>
      <c r="E249" s="30" t="s">
        <v>106</v>
      </c>
    </row>
    <row r="250" spans="1:5" s="12" customFormat="1" x14ac:dyDescent="0.2">
      <c r="A250" s="19" t="s">
        <v>187</v>
      </c>
      <c r="B250" s="69">
        <v>6526</v>
      </c>
      <c r="C250" s="68">
        <v>0.907523293005145</v>
      </c>
      <c r="D250" s="60">
        <v>751455684.56000102</v>
      </c>
      <c r="E250" s="68">
        <v>0.90446920834171796</v>
      </c>
    </row>
    <row r="251" spans="1:5" s="12" customFormat="1" x14ac:dyDescent="0.2">
      <c r="A251" s="19" t="s">
        <v>188</v>
      </c>
      <c r="B251" s="69">
        <v>20</v>
      </c>
      <c r="C251" s="68">
        <v>2.7812543457099198E-3</v>
      </c>
      <c r="D251" s="60">
        <v>1840732.09</v>
      </c>
      <c r="E251" s="68">
        <v>2.2155471445882199E-3</v>
      </c>
    </row>
    <row r="252" spans="1:5" s="12" customFormat="1" x14ac:dyDescent="0.2">
      <c r="A252" s="19" t="s">
        <v>189</v>
      </c>
      <c r="B252" s="69">
        <v>645</v>
      </c>
      <c r="C252" s="68">
        <v>8.9695452649144802E-2</v>
      </c>
      <c r="D252" s="60">
        <v>77528643.650000006</v>
      </c>
      <c r="E252" s="68">
        <v>9.3315244513695106E-2</v>
      </c>
    </row>
    <row r="253" spans="1:5" s="12" customFormat="1" x14ac:dyDescent="0.2">
      <c r="A253" s="19" t="s">
        <v>190</v>
      </c>
      <c r="B253" s="69" t="s">
        <v>382</v>
      </c>
      <c r="C253" s="68">
        <v>0</v>
      </c>
      <c r="D253" s="60">
        <v>0</v>
      </c>
      <c r="E253" s="68">
        <v>0</v>
      </c>
    </row>
    <row r="254" spans="1:5" s="12" customFormat="1" ht="12.75" customHeight="1" thickBot="1" x14ac:dyDescent="0.25">
      <c r="A254" s="28" t="s">
        <v>59</v>
      </c>
      <c r="B254" s="70">
        <f>SUM(B250:B253)</f>
        <v>7191</v>
      </c>
      <c r="C254" s="71">
        <f>SUM(C250:C253)</f>
        <v>0.99999999999999978</v>
      </c>
      <c r="D254" s="72">
        <f>SUM(D250:D253)</f>
        <v>830825060.30000103</v>
      </c>
      <c r="E254" s="71">
        <f>SUM(E250:E253)</f>
        <v>1.0000000000000013</v>
      </c>
    </row>
    <row r="255" spans="1:5" s="12" customFormat="1" ht="12.75" customHeight="1" thickTop="1" x14ac:dyDescent="0.2">
      <c r="B255" s="73"/>
      <c r="C255" s="73"/>
      <c r="D255" s="73"/>
      <c r="E255" s="73"/>
    </row>
    <row r="256" spans="1:5" s="12" customFormat="1" x14ac:dyDescent="0.2">
      <c r="A256" s="29" t="s">
        <v>191</v>
      </c>
      <c r="B256" s="30" t="s">
        <v>103</v>
      </c>
      <c r="C256" s="30" t="s">
        <v>104</v>
      </c>
      <c r="D256" s="30" t="s">
        <v>105</v>
      </c>
      <c r="E256" s="30" t="s">
        <v>106</v>
      </c>
    </row>
    <row r="257" spans="1:5" s="12" customFormat="1" x14ac:dyDescent="0.2">
      <c r="A257" s="19" t="s">
        <v>192</v>
      </c>
      <c r="B257" s="69">
        <v>0</v>
      </c>
      <c r="C257" s="87">
        <v>0</v>
      </c>
      <c r="D257" s="60">
        <v>0</v>
      </c>
      <c r="E257" s="68">
        <v>0</v>
      </c>
    </row>
    <row r="258" spans="1:5" s="12" customFormat="1" x14ac:dyDescent="0.2">
      <c r="A258" s="19" t="s">
        <v>193</v>
      </c>
      <c r="B258" s="69">
        <v>3</v>
      </c>
      <c r="C258" s="87">
        <v>4.17188151856487E-4</v>
      </c>
      <c r="D258" s="60">
        <v>140321.17000000001</v>
      </c>
      <c r="E258" s="68">
        <v>1.6889376200247499E-4</v>
      </c>
    </row>
    <row r="259" spans="1:5" s="12" customFormat="1" x14ac:dyDescent="0.2">
      <c r="A259" s="19" t="s">
        <v>194</v>
      </c>
      <c r="B259" s="69">
        <v>2076</v>
      </c>
      <c r="C259" s="87">
        <v>0.28869420108468902</v>
      </c>
      <c r="D259" s="60">
        <v>264097258.62</v>
      </c>
      <c r="E259" s="68">
        <v>0.31787348653715097</v>
      </c>
    </row>
    <row r="260" spans="1:5" s="12" customFormat="1" x14ac:dyDescent="0.2">
      <c r="A260" s="19" t="s">
        <v>195</v>
      </c>
      <c r="B260" s="69">
        <v>1454</v>
      </c>
      <c r="C260" s="87">
        <v>0.202197190933111</v>
      </c>
      <c r="D260" s="60">
        <v>196185743.88</v>
      </c>
      <c r="E260" s="68">
        <v>0.23613363781920599</v>
      </c>
    </row>
    <row r="261" spans="1:5" s="12" customFormat="1" x14ac:dyDescent="0.2">
      <c r="A261" s="19" t="s">
        <v>196</v>
      </c>
      <c r="B261" s="69">
        <v>827</v>
      </c>
      <c r="C261" s="87">
        <v>0.115004867195105</v>
      </c>
      <c r="D261" s="60">
        <v>107793710.81999999</v>
      </c>
      <c r="E261" s="68">
        <v>0.12974296993530399</v>
      </c>
    </row>
    <row r="262" spans="1:5" s="12" customFormat="1" x14ac:dyDescent="0.2">
      <c r="A262" s="19" t="s">
        <v>197</v>
      </c>
      <c r="B262" s="69">
        <v>418</v>
      </c>
      <c r="C262" s="87">
        <v>5.8128215825337198E-2</v>
      </c>
      <c r="D262" s="60">
        <v>44178347.780000001</v>
      </c>
      <c r="E262" s="68">
        <v>5.3174067431292701E-2</v>
      </c>
    </row>
    <row r="263" spans="1:5" s="12" customFormat="1" x14ac:dyDescent="0.2">
      <c r="A263" s="19" t="s">
        <v>198</v>
      </c>
      <c r="B263" s="69">
        <v>395</v>
      </c>
      <c r="C263" s="87">
        <v>5.4929773327770798E-2</v>
      </c>
      <c r="D263" s="60">
        <v>44042116.590000004</v>
      </c>
      <c r="E263" s="68">
        <v>5.3010096462541699E-2</v>
      </c>
    </row>
    <row r="264" spans="1:5" s="12" customFormat="1" x14ac:dyDescent="0.2">
      <c r="A264" s="19" t="s">
        <v>199</v>
      </c>
      <c r="B264" s="69">
        <v>670</v>
      </c>
      <c r="C264" s="87">
        <v>9.3172020581282197E-2</v>
      </c>
      <c r="D264" s="60">
        <v>65317745.109999999</v>
      </c>
      <c r="E264" s="68">
        <v>7.8617928407713894E-2</v>
      </c>
    </row>
    <row r="265" spans="1:5" s="12" customFormat="1" x14ac:dyDescent="0.2">
      <c r="A265" s="19" t="s">
        <v>200</v>
      </c>
      <c r="B265" s="69">
        <v>714</v>
      </c>
      <c r="C265" s="87">
        <v>9.9290780141844004E-2</v>
      </c>
      <c r="D265" s="60">
        <v>63061829.460000001</v>
      </c>
      <c r="E265" s="68">
        <v>7.5902656856822806E-2</v>
      </c>
    </row>
    <row r="266" spans="1:5" s="12" customFormat="1" x14ac:dyDescent="0.2">
      <c r="A266" s="19" t="s">
        <v>201</v>
      </c>
      <c r="B266" s="69">
        <v>535</v>
      </c>
      <c r="C266" s="87">
        <v>7.4398553747740195E-2</v>
      </c>
      <c r="D266" s="60">
        <v>38674517.43</v>
      </c>
      <c r="E266" s="68">
        <v>4.6549531637905997E-2</v>
      </c>
    </row>
    <row r="267" spans="1:5" s="12" customFormat="1" x14ac:dyDescent="0.2">
      <c r="A267" s="19" t="s">
        <v>202</v>
      </c>
      <c r="B267" s="69">
        <v>99</v>
      </c>
      <c r="C267" s="87">
        <v>1.37672090112641E-2</v>
      </c>
      <c r="D267" s="60">
        <v>7333469.4400000004</v>
      </c>
      <c r="E267" s="68">
        <v>8.8267311500594102E-3</v>
      </c>
    </row>
    <row r="268" spans="1:5" s="12" customFormat="1" x14ac:dyDescent="0.2">
      <c r="A268" s="19" t="s">
        <v>203</v>
      </c>
      <c r="B268" s="69">
        <v>0</v>
      </c>
      <c r="C268" s="87">
        <v>0</v>
      </c>
      <c r="D268" s="60">
        <v>0</v>
      </c>
      <c r="E268" s="68">
        <v>0</v>
      </c>
    </row>
    <row r="269" spans="1:5" s="12" customFormat="1" x14ac:dyDescent="0.2">
      <c r="A269" s="19" t="s">
        <v>204</v>
      </c>
      <c r="B269" s="69">
        <v>0</v>
      </c>
      <c r="C269" s="87">
        <v>0</v>
      </c>
      <c r="D269" s="60">
        <v>0</v>
      </c>
      <c r="E269" s="68">
        <v>0</v>
      </c>
    </row>
    <row r="270" spans="1:5" s="12" customFormat="1" ht="12.75" customHeight="1" thickBot="1" x14ac:dyDescent="0.25">
      <c r="A270" s="28" t="s">
        <v>59</v>
      </c>
      <c r="B270" s="70">
        <f>SUM(B257:B269)</f>
        <v>7191</v>
      </c>
      <c r="C270" s="71">
        <f>SUM(C257:C269)</f>
        <v>1</v>
      </c>
      <c r="D270" s="72">
        <f>SUM(D257:D269)</f>
        <v>830825060.30000007</v>
      </c>
      <c r="E270" s="71">
        <f>SUM(E257:E269)</f>
        <v>1</v>
      </c>
    </row>
    <row r="271" spans="1:5" s="12" customFormat="1" ht="12.75" customHeight="1" thickTop="1" x14ac:dyDescent="0.2">
      <c r="B271" s="73"/>
      <c r="C271" s="73"/>
      <c r="D271" s="73"/>
      <c r="E271" s="73"/>
    </row>
    <row r="272" spans="1:5" s="12" customFormat="1" x14ac:dyDescent="0.2">
      <c r="A272" s="29" t="s">
        <v>205</v>
      </c>
      <c r="B272" s="30" t="s">
        <v>103</v>
      </c>
      <c r="C272" s="30" t="s">
        <v>104</v>
      </c>
      <c r="D272" s="30" t="s">
        <v>105</v>
      </c>
      <c r="E272" s="30" t="s">
        <v>106</v>
      </c>
    </row>
    <row r="273" spans="1:5" s="12" customFormat="1" x14ac:dyDescent="0.2">
      <c r="A273" s="19" t="s">
        <v>206</v>
      </c>
      <c r="B273" s="69">
        <v>6526</v>
      </c>
      <c r="C273" s="68">
        <v>0.907523293005145</v>
      </c>
      <c r="D273" s="60">
        <v>785787457.400002</v>
      </c>
      <c r="E273" s="68">
        <v>0.94579171350014901</v>
      </c>
    </row>
    <row r="274" spans="1:5" s="12" customFormat="1" x14ac:dyDescent="0.2">
      <c r="A274" s="19" t="s">
        <v>207</v>
      </c>
      <c r="B274" s="69">
        <v>233</v>
      </c>
      <c r="C274" s="68">
        <v>3.2401613127520497E-2</v>
      </c>
      <c r="D274" s="60">
        <v>12164451.960000001</v>
      </c>
      <c r="E274" s="68">
        <v>1.46414119424943E-2</v>
      </c>
    </row>
    <row r="275" spans="1:5" s="12" customFormat="1" x14ac:dyDescent="0.2">
      <c r="A275" s="19" t="s">
        <v>208</v>
      </c>
      <c r="B275" s="69">
        <v>19</v>
      </c>
      <c r="C275" s="68">
        <v>2.64219162842442E-3</v>
      </c>
      <c r="D275" s="60">
        <v>2605661.59</v>
      </c>
      <c r="E275" s="68">
        <v>3.1362337446334699E-3</v>
      </c>
    </row>
    <row r="276" spans="1:5" s="12" customFormat="1" x14ac:dyDescent="0.2">
      <c r="A276" s="19" t="s">
        <v>316</v>
      </c>
      <c r="B276" s="69">
        <v>413</v>
      </c>
      <c r="C276" s="68">
        <v>5.7432902238909699E-2</v>
      </c>
      <c r="D276" s="60">
        <v>30267489.350000001</v>
      </c>
      <c r="E276" s="68">
        <v>3.6430640812725103E-2</v>
      </c>
    </row>
    <row r="277" spans="1:5" s="12" customFormat="1" ht="12.75" customHeight="1" thickBot="1" x14ac:dyDescent="0.25">
      <c r="A277" s="28" t="s">
        <v>59</v>
      </c>
      <c r="B277" s="70">
        <f>SUM(B273:B276)</f>
        <v>7191</v>
      </c>
      <c r="C277" s="71">
        <f>SUM(C273:C276)</f>
        <v>0.99999999999999967</v>
      </c>
      <c r="D277" s="72">
        <f>SUM(D273:D276)</f>
        <v>830825060.3000021</v>
      </c>
      <c r="E277" s="71">
        <f>SUM(E273:E276)</f>
        <v>1.000000000000002</v>
      </c>
    </row>
    <row r="278" spans="1:5" s="12" customFormat="1" ht="12.75" customHeight="1" thickTop="1" x14ac:dyDescent="0.2">
      <c r="B278" s="73"/>
      <c r="C278" s="73"/>
      <c r="D278" s="73"/>
      <c r="E278" s="73"/>
    </row>
    <row r="279" spans="1:5" s="12" customFormat="1" x14ac:dyDescent="0.2">
      <c r="A279" s="29" t="s">
        <v>209</v>
      </c>
      <c r="B279" s="30" t="s">
        <v>103</v>
      </c>
      <c r="C279" s="30" t="s">
        <v>104</v>
      </c>
      <c r="D279" s="30" t="s">
        <v>105</v>
      </c>
      <c r="E279" s="30" t="s">
        <v>106</v>
      </c>
    </row>
    <row r="280" spans="1:5" s="12" customFormat="1" x14ac:dyDescent="0.2">
      <c r="A280" s="19" t="s">
        <v>210</v>
      </c>
      <c r="B280" s="69">
        <v>6754</v>
      </c>
      <c r="C280" s="68">
        <v>0.93922959254623795</v>
      </c>
      <c r="D280" s="60">
        <v>782329333.29999995</v>
      </c>
      <c r="E280" s="68">
        <v>0.94162943642733998</v>
      </c>
    </row>
    <row r="281" spans="1:5" s="12" customFormat="1" x14ac:dyDescent="0.2">
      <c r="A281" s="19" t="s">
        <v>211</v>
      </c>
      <c r="B281" s="69">
        <v>437</v>
      </c>
      <c r="C281" s="68">
        <v>6.0770407453761603E-2</v>
      </c>
      <c r="D281" s="60">
        <v>48495727</v>
      </c>
      <c r="E281" s="68">
        <v>5.8370563572659698E-2</v>
      </c>
    </row>
    <row r="282" spans="1:5" s="12" customFormat="1" x14ac:dyDescent="0.2">
      <c r="A282" s="19" t="s">
        <v>212</v>
      </c>
      <c r="B282" s="69">
        <v>0</v>
      </c>
      <c r="C282" s="68">
        <v>0</v>
      </c>
      <c r="D282" s="60">
        <v>0</v>
      </c>
      <c r="E282" s="68">
        <v>0</v>
      </c>
    </row>
    <row r="283" spans="1:5" s="12" customFormat="1" ht="12.75" customHeight="1" thickBot="1" x14ac:dyDescent="0.25">
      <c r="A283" s="28" t="s">
        <v>59</v>
      </c>
      <c r="B283" s="70">
        <f>SUM(B280:B282)</f>
        <v>7191</v>
      </c>
      <c r="C283" s="71">
        <f>SUM(C280:C282)</f>
        <v>0.99999999999999956</v>
      </c>
      <c r="D283" s="72">
        <f>SUM(D280:D282)</f>
        <v>830825060.29999995</v>
      </c>
      <c r="E283" s="71">
        <f>SUM(E280:E282)</f>
        <v>0.99999999999999967</v>
      </c>
    </row>
    <row r="284" spans="1:5" s="12" customFormat="1" ht="12.75" customHeight="1" thickTop="1" x14ac:dyDescent="0.2">
      <c r="B284" s="73"/>
      <c r="C284" s="73"/>
      <c r="D284" s="73"/>
      <c r="E284" s="73"/>
    </row>
    <row r="285" spans="1:5" s="12" customFormat="1" x14ac:dyDescent="0.2">
      <c r="A285" s="29" t="s">
        <v>213</v>
      </c>
      <c r="B285" s="30" t="s">
        <v>103</v>
      </c>
      <c r="C285" s="30" t="s">
        <v>104</v>
      </c>
      <c r="D285" s="30" t="s">
        <v>105</v>
      </c>
      <c r="E285" s="30" t="s">
        <v>106</v>
      </c>
    </row>
    <row r="286" spans="1:5" s="12" customFormat="1" x14ac:dyDescent="0.2">
      <c r="A286" s="19" t="s">
        <v>214</v>
      </c>
      <c r="B286" s="69">
        <v>7191</v>
      </c>
      <c r="C286" s="68">
        <v>1</v>
      </c>
      <c r="D286" s="60">
        <v>830825060.29999197</v>
      </c>
      <c r="E286" s="68">
        <v>0.99999999999999101</v>
      </c>
    </row>
    <row r="287" spans="1:5" s="12" customFormat="1" x14ac:dyDescent="0.2">
      <c r="A287" s="19" t="s">
        <v>215</v>
      </c>
      <c r="B287" s="69">
        <v>0</v>
      </c>
      <c r="C287" s="68">
        <v>0</v>
      </c>
      <c r="D287" s="60">
        <v>0</v>
      </c>
      <c r="E287" s="68">
        <v>0</v>
      </c>
    </row>
    <row r="288" spans="1:5" s="12" customFormat="1" x14ac:dyDescent="0.2">
      <c r="A288" s="19" t="s">
        <v>216</v>
      </c>
      <c r="B288" s="69">
        <v>0</v>
      </c>
      <c r="C288" s="68">
        <v>0</v>
      </c>
      <c r="D288" s="60">
        <v>0</v>
      </c>
      <c r="E288" s="68">
        <v>0</v>
      </c>
    </row>
    <row r="289" spans="1:5" s="12" customFormat="1" ht="12.75" customHeight="1" thickBot="1" x14ac:dyDescent="0.25">
      <c r="A289" s="28" t="s">
        <v>59</v>
      </c>
      <c r="B289" s="70">
        <f>SUM(B286:B288)</f>
        <v>7191</v>
      </c>
      <c r="C289" s="71">
        <f>SUM(C286:C288)</f>
        <v>1</v>
      </c>
      <c r="D289" s="72">
        <f>SUM(D286:D288)</f>
        <v>830825060.29999197</v>
      </c>
      <c r="E289" s="71">
        <f>SUM(E286:E288)</f>
        <v>0.99999999999999101</v>
      </c>
    </row>
    <row r="290" spans="1:5" s="12" customFormat="1" ht="12.75" customHeight="1" thickTop="1" x14ac:dyDescent="0.2">
      <c r="B290" s="73"/>
      <c r="C290" s="73"/>
      <c r="D290" s="73"/>
      <c r="E290" s="73"/>
    </row>
    <row r="291" spans="1:5" s="12" customFormat="1" x14ac:dyDescent="0.2">
      <c r="A291" s="29" t="s">
        <v>217</v>
      </c>
      <c r="B291" s="30" t="s">
        <v>103</v>
      </c>
      <c r="C291" s="30" t="s">
        <v>104</v>
      </c>
      <c r="D291" s="30" t="s">
        <v>105</v>
      </c>
      <c r="E291" s="30" t="s">
        <v>106</v>
      </c>
    </row>
    <row r="292" spans="1:5" s="12" customFormat="1" x14ac:dyDescent="0.2">
      <c r="A292" s="19" t="s">
        <v>218</v>
      </c>
      <c r="B292" s="69">
        <v>146</v>
      </c>
      <c r="C292" s="68">
        <v>2.0303156723682401E-2</v>
      </c>
      <c r="D292" s="60">
        <v>4973153.6900000004</v>
      </c>
      <c r="E292" s="68">
        <v>5.9858012566499398E-3</v>
      </c>
    </row>
    <row r="293" spans="1:5" s="12" customFormat="1" x14ac:dyDescent="0.2">
      <c r="A293" s="19" t="s">
        <v>219</v>
      </c>
      <c r="B293" s="69">
        <v>197</v>
      </c>
      <c r="C293" s="68">
        <v>2.7395355305242699E-2</v>
      </c>
      <c r="D293" s="60">
        <v>8500249.5700000003</v>
      </c>
      <c r="E293" s="68">
        <v>1.02310943376343E-2</v>
      </c>
    </row>
    <row r="294" spans="1:5" s="12" customFormat="1" x14ac:dyDescent="0.2">
      <c r="A294" s="19" t="s">
        <v>220</v>
      </c>
      <c r="B294" s="69">
        <v>667</v>
      </c>
      <c r="C294" s="68">
        <v>9.2754832429425699E-2</v>
      </c>
      <c r="D294" s="60">
        <v>44064299.240000002</v>
      </c>
      <c r="E294" s="68">
        <v>5.30367960062363E-2</v>
      </c>
    </row>
    <row r="295" spans="1:5" s="12" customFormat="1" x14ac:dyDescent="0.2">
      <c r="A295" s="19" t="s">
        <v>221</v>
      </c>
      <c r="B295" s="69">
        <v>860</v>
      </c>
      <c r="C295" s="68">
        <v>0.119593936865526</v>
      </c>
      <c r="D295" s="60">
        <v>78952603.720000103</v>
      </c>
      <c r="E295" s="68">
        <v>9.5029155345279698E-2</v>
      </c>
    </row>
    <row r="296" spans="1:5" s="12" customFormat="1" x14ac:dyDescent="0.2">
      <c r="A296" s="19" t="s">
        <v>222</v>
      </c>
      <c r="B296" s="69">
        <v>1254</v>
      </c>
      <c r="C296" s="68">
        <v>0.17438464747601201</v>
      </c>
      <c r="D296" s="60">
        <v>139238732.21000001</v>
      </c>
      <c r="E296" s="68">
        <v>0.167590915179813</v>
      </c>
    </row>
    <row r="297" spans="1:5" s="12" customFormat="1" x14ac:dyDescent="0.2">
      <c r="A297" s="19" t="s">
        <v>223</v>
      </c>
      <c r="B297" s="69">
        <v>1336</v>
      </c>
      <c r="C297" s="68">
        <v>0.18578779029342199</v>
      </c>
      <c r="D297" s="60">
        <v>170869550.38999999</v>
      </c>
      <c r="E297" s="68">
        <v>0.20566248968020001</v>
      </c>
    </row>
    <row r="298" spans="1:5" s="12" customFormat="1" x14ac:dyDescent="0.2">
      <c r="A298" s="19" t="s">
        <v>224</v>
      </c>
      <c r="B298" s="69">
        <v>1217</v>
      </c>
      <c r="C298" s="68">
        <v>0.169239326936448</v>
      </c>
      <c r="D298" s="60">
        <v>167568611.11000001</v>
      </c>
      <c r="E298" s="68">
        <v>0.20168940384332301</v>
      </c>
    </row>
    <row r="299" spans="1:5" s="12" customFormat="1" x14ac:dyDescent="0.2">
      <c r="A299" s="19" t="s">
        <v>225</v>
      </c>
      <c r="B299" s="69">
        <v>1514</v>
      </c>
      <c r="C299" s="68">
        <v>0.210540953970241</v>
      </c>
      <c r="D299" s="60">
        <v>216657860.37</v>
      </c>
      <c r="E299" s="68">
        <v>0.26077434435086499</v>
      </c>
    </row>
    <row r="300" spans="1:5" s="12" customFormat="1" ht="12.75" customHeight="1" thickBot="1" x14ac:dyDescent="0.25">
      <c r="A300" s="28" t="s">
        <v>59</v>
      </c>
      <c r="B300" s="70">
        <f>SUM(B292:B299)</f>
        <v>7191</v>
      </c>
      <c r="C300" s="71">
        <f>SUM(C292:C299)</f>
        <v>0.99999999999999978</v>
      </c>
      <c r="D300" s="72">
        <f>SUM(D292:D299)</f>
        <v>830825060.30000007</v>
      </c>
      <c r="E300" s="71">
        <f>SUM(E292:E299)</f>
        <v>1.0000000000000013</v>
      </c>
    </row>
    <row r="301" spans="1:5" s="12" customFormat="1" ht="12.75" customHeight="1" thickTop="1" x14ac:dyDescent="0.2">
      <c r="B301" s="73"/>
      <c r="C301" s="73"/>
      <c r="D301" s="73"/>
      <c r="E301" s="73"/>
    </row>
    <row r="302" spans="1:5" s="12" customFormat="1" x14ac:dyDescent="0.2">
      <c r="A302" s="29" t="s">
        <v>226</v>
      </c>
      <c r="B302" s="30" t="s">
        <v>103</v>
      </c>
      <c r="C302" s="30" t="s">
        <v>104</v>
      </c>
      <c r="D302" s="30" t="s">
        <v>105</v>
      </c>
      <c r="E302" s="30" t="s">
        <v>106</v>
      </c>
    </row>
    <row r="303" spans="1:5" s="12" customFormat="1" x14ac:dyDescent="0.2">
      <c r="A303" s="19" t="s">
        <v>227</v>
      </c>
      <c r="B303" s="69">
        <v>6186</v>
      </c>
      <c r="C303" s="68">
        <v>0.86024196912807704</v>
      </c>
      <c r="D303" s="60">
        <v>711127819.93999898</v>
      </c>
      <c r="E303" s="68">
        <v>0.85592967030053302</v>
      </c>
    </row>
    <row r="304" spans="1:5" s="12" customFormat="1" x14ac:dyDescent="0.2">
      <c r="A304" s="19" t="s">
        <v>228</v>
      </c>
      <c r="B304" s="69">
        <v>825</v>
      </c>
      <c r="C304" s="68">
        <v>0.114726741760534</v>
      </c>
      <c r="D304" s="60">
        <v>105090842.70999999</v>
      </c>
      <c r="E304" s="68">
        <v>0.12648973620518</v>
      </c>
    </row>
    <row r="305" spans="1:5" s="12" customFormat="1" x14ac:dyDescent="0.2">
      <c r="A305" s="19" t="s">
        <v>229</v>
      </c>
      <c r="B305" s="69">
        <v>14</v>
      </c>
      <c r="C305" s="68">
        <v>1.94687804199694E-3</v>
      </c>
      <c r="D305" s="60">
        <v>562050.76</v>
      </c>
      <c r="E305" s="68">
        <v>6.7649711937799596E-4</v>
      </c>
    </row>
    <row r="306" spans="1:5" s="12" customFormat="1" x14ac:dyDescent="0.2">
      <c r="A306" s="19" t="s">
        <v>230</v>
      </c>
      <c r="B306" s="69">
        <v>90</v>
      </c>
      <c r="C306" s="68">
        <v>1.2515644555694601E-2</v>
      </c>
      <c r="D306" s="60">
        <v>6279085.2800000003</v>
      </c>
      <c r="E306" s="68">
        <v>7.5576503165813297E-3</v>
      </c>
    </row>
    <row r="307" spans="1:5" s="12" customFormat="1" x14ac:dyDescent="0.2">
      <c r="A307" s="19" t="s">
        <v>231</v>
      </c>
      <c r="B307" s="69">
        <v>0</v>
      </c>
      <c r="C307" s="68">
        <v>0</v>
      </c>
      <c r="D307" s="60">
        <v>0</v>
      </c>
      <c r="E307" s="68">
        <v>0</v>
      </c>
    </row>
    <row r="308" spans="1:5" s="12" customFormat="1" x14ac:dyDescent="0.2">
      <c r="A308" s="19" t="s">
        <v>185</v>
      </c>
      <c r="B308" s="69">
        <v>76</v>
      </c>
      <c r="C308" s="68">
        <v>1.0568766513697699E-2</v>
      </c>
      <c r="D308" s="60">
        <v>7765261.6100000003</v>
      </c>
      <c r="E308" s="68">
        <v>9.3464460583267302E-3</v>
      </c>
    </row>
    <row r="309" spans="1:5" s="12" customFormat="1" ht="12.75" customHeight="1" thickBot="1" x14ac:dyDescent="0.25">
      <c r="A309" s="28" t="s">
        <v>59</v>
      </c>
      <c r="B309" s="70">
        <f>SUM(B303:B308)</f>
        <v>7191</v>
      </c>
      <c r="C309" s="71">
        <f>SUM(C303:C308)</f>
        <v>1.0000000000000002</v>
      </c>
      <c r="D309" s="72">
        <f>SUM(D303:D308)</f>
        <v>830825060.299999</v>
      </c>
      <c r="E309" s="71">
        <f>SUM(E303:E308)</f>
        <v>0.999999999999999</v>
      </c>
    </row>
    <row r="310" spans="1:5" s="12" customFormat="1" ht="12.75" customHeight="1" thickTop="1" x14ac:dyDescent="0.2">
      <c r="B310" s="73"/>
      <c r="C310" s="73"/>
      <c r="D310" s="73"/>
      <c r="E310" s="73"/>
    </row>
    <row r="311" spans="1:5" s="12" customFormat="1" ht="12.75" customHeight="1" x14ac:dyDescent="0.2">
      <c r="A311" s="11" t="s">
        <v>232</v>
      </c>
      <c r="B311" s="73"/>
      <c r="C311" s="73"/>
      <c r="D311" s="73"/>
      <c r="E311" s="73"/>
    </row>
    <row r="312" spans="1:5" s="12" customFormat="1" ht="12.75" customHeight="1" x14ac:dyDescent="0.2">
      <c r="A312" s="19" t="s">
        <v>233</v>
      </c>
      <c r="B312" s="59" t="s">
        <v>319</v>
      </c>
      <c r="C312" s="73"/>
      <c r="D312" s="73"/>
      <c r="E312" s="73"/>
    </row>
    <row r="313" spans="1:5" s="12" customFormat="1" ht="12.75" customHeight="1" x14ac:dyDescent="0.2">
      <c r="A313" s="19" t="s">
        <v>234</v>
      </c>
      <c r="B313" s="83">
        <v>46043</v>
      </c>
      <c r="C313" s="73"/>
      <c r="D313" s="73"/>
      <c r="E313" s="73"/>
    </row>
    <row r="314" spans="1:5" s="12" customFormat="1" ht="12.75" customHeight="1" x14ac:dyDescent="0.2">
      <c r="A314" s="19" t="s">
        <v>235</v>
      </c>
      <c r="B314" s="59" t="s">
        <v>320</v>
      </c>
      <c r="C314" s="73"/>
      <c r="D314" s="73"/>
      <c r="E314" s="73"/>
    </row>
    <row r="315" spans="1:5" s="12" customFormat="1" ht="12.75" customHeight="1" x14ac:dyDescent="0.2">
      <c r="A315" s="19" t="s">
        <v>236</v>
      </c>
      <c r="B315" s="59" t="s">
        <v>320</v>
      </c>
      <c r="C315" s="73"/>
      <c r="D315" s="73"/>
      <c r="E315" s="73"/>
    </row>
    <row r="316" spans="1:5" s="12" customFormat="1" ht="12.75" customHeight="1" x14ac:dyDescent="0.2">
      <c r="A316" s="19" t="s">
        <v>237</v>
      </c>
      <c r="B316" s="59" t="s">
        <v>321</v>
      </c>
      <c r="C316" s="73"/>
      <c r="D316" s="73"/>
      <c r="E316" s="73"/>
    </row>
    <row r="317" spans="1:5" s="12" customFormat="1" ht="12.75" customHeight="1" x14ac:dyDescent="0.2">
      <c r="A317" s="19" t="s">
        <v>238</v>
      </c>
      <c r="B317" s="84">
        <v>500000000</v>
      </c>
      <c r="C317" s="73"/>
      <c r="D317" s="73"/>
      <c r="E317" s="73"/>
    </row>
    <row r="318" spans="1:5" s="12" customFormat="1" ht="12.75" customHeight="1" x14ac:dyDescent="0.2">
      <c r="A318" s="19" t="s">
        <v>239</v>
      </c>
      <c r="B318" s="84">
        <v>500000000</v>
      </c>
      <c r="C318" s="73"/>
      <c r="D318" s="73"/>
      <c r="E318" s="73"/>
    </row>
    <row r="319" spans="1:5" s="12" customFormat="1" ht="12.75" customHeight="1" x14ac:dyDescent="0.2">
      <c r="A319" s="19" t="s">
        <v>240</v>
      </c>
      <c r="B319" s="59" t="s">
        <v>269</v>
      </c>
      <c r="C319" s="73"/>
      <c r="D319" s="73"/>
      <c r="E319" s="73"/>
    </row>
    <row r="320" spans="1:5" s="12" customFormat="1" ht="12.75" customHeight="1" x14ac:dyDescent="0.2">
      <c r="A320" s="19" t="s">
        <v>241</v>
      </c>
      <c r="B320" s="59" t="s">
        <v>322</v>
      </c>
      <c r="C320" s="73"/>
      <c r="D320" s="73"/>
      <c r="E320" s="73"/>
    </row>
    <row r="321" spans="1:5" s="12" customFormat="1" ht="12.75" customHeight="1" x14ac:dyDescent="0.2">
      <c r="A321" s="19" t="s">
        <v>242</v>
      </c>
      <c r="B321" s="83">
        <v>47869</v>
      </c>
      <c r="C321" s="73"/>
      <c r="D321" s="73"/>
      <c r="E321" s="73"/>
    </row>
    <row r="322" spans="1:5" s="12" customFormat="1" ht="12.75" customHeight="1" x14ac:dyDescent="0.2">
      <c r="A322" s="19" t="s">
        <v>243</v>
      </c>
      <c r="B322" s="83">
        <v>48234</v>
      </c>
      <c r="C322" s="73"/>
      <c r="D322" s="73"/>
      <c r="E322" s="73"/>
    </row>
    <row r="323" spans="1:5" s="12" customFormat="1" ht="12.75" customHeight="1" x14ac:dyDescent="0.2">
      <c r="A323" s="19" t="s">
        <v>244</v>
      </c>
      <c r="B323" s="35" t="s">
        <v>323</v>
      </c>
      <c r="C323" s="73"/>
      <c r="D323" s="73"/>
      <c r="E323" s="73"/>
    </row>
    <row r="324" spans="1:5" s="12" customFormat="1" ht="12.75" customHeight="1" x14ac:dyDescent="0.2">
      <c r="A324" s="19" t="s">
        <v>245</v>
      </c>
      <c r="B324" s="59" t="s">
        <v>324</v>
      </c>
      <c r="C324" s="73"/>
      <c r="D324" s="73"/>
      <c r="E324" s="73"/>
    </row>
    <row r="325" spans="1:5" s="12" customFormat="1" ht="12.75" customHeight="1" x14ac:dyDescent="0.2">
      <c r="A325" s="19" t="s">
        <v>246</v>
      </c>
      <c r="B325" s="59" t="s">
        <v>325</v>
      </c>
      <c r="C325" s="73"/>
      <c r="D325" s="73"/>
      <c r="E325" s="73"/>
    </row>
    <row r="326" spans="1:5" s="12" customFormat="1" ht="12.75" customHeight="1" x14ac:dyDescent="0.2">
      <c r="A326" s="19" t="s">
        <v>247</v>
      </c>
      <c r="B326" s="83">
        <v>46316</v>
      </c>
      <c r="C326" s="73"/>
      <c r="D326" s="73"/>
      <c r="E326" s="73"/>
    </row>
    <row r="327" spans="1:5" s="12" customFormat="1" ht="12.75" customHeight="1" x14ac:dyDescent="0.2">
      <c r="A327" s="19" t="s">
        <v>248</v>
      </c>
      <c r="B327" s="59" t="s">
        <v>326</v>
      </c>
      <c r="C327" s="73"/>
      <c r="D327" s="73"/>
      <c r="E327" s="73"/>
    </row>
    <row r="328" spans="1:5" s="12" customFormat="1" ht="12.75" customHeight="1" x14ac:dyDescent="0.2">
      <c r="A328" s="19" t="s">
        <v>249</v>
      </c>
      <c r="B328" s="59" t="s">
        <v>269</v>
      </c>
      <c r="C328" s="73"/>
      <c r="D328" s="73"/>
      <c r="E328" s="73"/>
    </row>
    <row r="329" spans="1:5" s="12" customFormat="1" ht="12.75" customHeight="1" x14ac:dyDescent="0.2">
      <c r="A329" s="19" t="s">
        <v>250</v>
      </c>
      <c r="B329" s="59" t="s">
        <v>269</v>
      </c>
      <c r="C329" s="73"/>
      <c r="D329" s="73"/>
      <c r="E329" s="73"/>
    </row>
    <row r="330" spans="1:5" s="12" customFormat="1" ht="12.75" customHeight="1" x14ac:dyDescent="0.2">
      <c r="A330" s="19" t="s">
        <v>251</v>
      </c>
      <c r="B330" s="59" t="s">
        <v>269</v>
      </c>
      <c r="C330" s="73"/>
      <c r="D330" s="73"/>
      <c r="E330" s="73"/>
    </row>
    <row r="331" spans="1:5" s="12" customFormat="1" ht="12.75" customHeight="1" x14ac:dyDescent="0.2">
      <c r="A331" s="19" t="s">
        <v>252</v>
      </c>
      <c r="B331" s="59" t="s">
        <v>269</v>
      </c>
      <c r="C331" s="73"/>
      <c r="D331" s="73"/>
      <c r="E331" s="73"/>
    </row>
    <row r="332" spans="1:5" s="12" customFormat="1" ht="12.75" customHeight="1" x14ac:dyDescent="0.2">
      <c r="A332" s="19" t="s">
        <v>253</v>
      </c>
      <c r="B332" s="59" t="s">
        <v>269</v>
      </c>
      <c r="C332" s="73"/>
      <c r="D332" s="73"/>
      <c r="E332" s="73"/>
    </row>
    <row r="333" spans="1:5" s="12" customFormat="1" ht="12.75" customHeight="1" x14ac:dyDescent="0.2">
      <c r="A333" s="19" t="s">
        <v>31</v>
      </c>
      <c r="B333" s="59" t="s">
        <v>269</v>
      </c>
      <c r="C333" s="73"/>
      <c r="D333" s="73"/>
      <c r="E333" s="73"/>
    </row>
    <row r="334" spans="1:5" s="12" customFormat="1" ht="12.75" customHeight="1" x14ac:dyDescent="0.2">
      <c r="A334" s="19" t="s">
        <v>32</v>
      </c>
      <c r="B334" s="59" t="s">
        <v>269</v>
      </c>
      <c r="C334" s="73"/>
      <c r="D334" s="73"/>
      <c r="E334" s="73"/>
    </row>
    <row r="335" spans="1:5" s="12" customFormat="1" ht="12.75" customHeight="1" x14ac:dyDescent="0.2">
      <c r="A335" s="19" t="s">
        <v>254</v>
      </c>
      <c r="B335" s="59" t="s">
        <v>269</v>
      </c>
      <c r="C335" s="73"/>
      <c r="D335" s="73"/>
      <c r="E335" s="73"/>
    </row>
    <row r="336" spans="1:5" s="12" customFormat="1" ht="12.75" customHeight="1" x14ac:dyDescent="0.2">
      <c r="B336" s="73"/>
      <c r="C336" s="73"/>
      <c r="D336" s="73"/>
      <c r="E336" s="73"/>
    </row>
    <row r="337" spans="1:7" s="12" customFormat="1" x14ac:dyDescent="0.2">
      <c r="A337" s="11" t="s">
        <v>255</v>
      </c>
    </row>
    <row r="338" spans="1:7" s="12" customFormat="1" ht="38.25" x14ac:dyDescent="0.2">
      <c r="A338" s="30" t="s">
        <v>256</v>
      </c>
      <c r="B338" s="30" t="s">
        <v>257</v>
      </c>
      <c r="C338" s="31" t="s">
        <v>258</v>
      </c>
      <c r="D338" s="31" t="s">
        <v>259</v>
      </c>
      <c r="E338" s="31" t="s">
        <v>260</v>
      </c>
      <c r="F338" s="32"/>
      <c r="G338" s="32"/>
    </row>
    <row r="339" spans="1:7" s="12" customFormat="1" ht="71.45" customHeight="1" x14ac:dyDescent="0.2">
      <c r="A339" s="89" t="s">
        <v>359</v>
      </c>
      <c r="B339" s="88" t="s">
        <v>374</v>
      </c>
      <c r="C339" s="88" t="s">
        <v>360</v>
      </c>
      <c r="D339" s="89" t="s">
        <v>339</v>
      </c>
      <c r="E339" s="88" t="s">
        <v>361</v>
      </c>
    </row>
    <row r="340" spans="1:7" s="12" customFormat="1" ht="72.599999999999994" customHeight="1" x14ac:dyDescent="0.2">
      <c r="A340" s="89" t="s">
        <v>362</v>
      </c>
      <c r="B340" s="88" t="s">
        <v>363</v>
      </c>
      <c r="C340" s="88" t="s">
        <v>338</v>
      </c>
      <c r="D340" s="89" t="s">
        <v>339</v>
      </c>
      <c r="E340" s="88" t="s">
        <v>364</v>
      </c>
    </row>
    <row r="341" spans="1:7" s="12" customFormat="1" ht="71.099999999999994" customHeight="1" x14ac:dyDescent="0.2">
      <c r="A341" s="89" t="s">
        <v>336</v>
      </c>
      <c r="B341" s="88" t="s">
        <v>337</v>
      </c>
      <c r="C341" s="88" t="s">
        <v>338</v>
      </c>
      <c r="D341" s="89" t="s">
        <v>339</v>
      </c>
      <c r="E341" s="88" t="s">
        <v>365</v>
      </c>
    </row>
    <row r="342" spans="1:7" s="12" customFormat="1" ht="73.5" customHeight="1" x14ac:dyDescent="0.2">
      <c r="A342" s="89" t="s">
        <v>340</v>
      </c>
      <c r="B342" s="88" t="s">
        <v>341</v>
      </c>
      <c r="C342" s="88" t="s">
        <v>338</v>
      </c>
      <c r="D342" s="89" t="s">
        <v>339</v>
      </c>
      <c r="E342" s="88" t="s">
        <v>378</v>
      </c>
    </row>
    <row r="343" spans="1:7" s="12" customFormat="1" ht="95.1" customHeight="1" x14ac:dyDescent="0.2">
      <c r="A343" s="89" t="s">
        <v>342</v>
      </c>
      <c r="B343" s="88" t="s">
        <v>343</v>
      </c>
      <c r="C343" s="88" t="s">
        <v>375</v>
      </c>
      <c r="D343" s="89" t="s">
        <v>339</v>
      </c>
      <c r="E343" s="88" t="s">
        <v>366</v>
      </c>
    </row>
    <row r="344" spans="1:7" s="12" customFormat="1" ht="56.1" customHeight="1" x14ac:dyDescent="0.2">
      <c r="A344" s="89" t="s">
        <v>44</v>
      </c>
      <c r="B344" s="88" t="s">
        <v>344</v>
      </c>
      <c r="C344" s="88" t="s">
        <v>345</v>
      </c>
      <c r="D344" s="89" t="s">
        <v>339</v>
      </c>
      <c r="E344" s="88" t="s">
        <v>367</v>
      </c>
    </row>
    <row r="345" spans="1:7" s="12" customFormat="1" ht="123.6" customHeight="1" x14ac:dyDescent="0.2">
      <c r="A345" s="89" t="s">
        <v>346</v>
      </c>
      <c r="B345" s="88" t="s">
        <v>347</v>
      </c>
      <c r="C345" s="88" t="s">
        <v>348</v>
      </c>
      <c r="D345" s="89" t="s">
        <v>339</v>
      </c>
      <c r="E345" s="88" t="s">
        <v>368</v>
      </c>
    </row>
    <row r="346" spans="1:7" s="12" customFormat="1" ht="38.25" x14ac:dyDescent="0.2">
      <c r="A346" s="89" t="s">
        <v>349</v>
      </c>
      <c r="B346" s="88" t="s">
        <v>350</v>
      </c>
      <c r="C346" s="88" t="s">
        <v>350</v>
      </c>
      <c r="D346" s="89" t="s">
        <v>339</v>
      </c>
      <c r="E346" s="88" t="s">
        <v>369</v>
      </c>
    </row>
    <row r="347" spans="1:7" s="12" customFormat="1" ht="51" x14ac:dyDescent="0.2">
      <c r="A347" s="89" t="s">
        <v>351</v>
      </c>
      <c r="B347" s="88" t="s">
        <v>352</v>
      </c>
      <c r="C347" s="88" t="s">
        <v>353</v>
      </c>
      <c r="D347" s="89" t="s">
        <v>339</v>
      </c>
      <c r="E347" s="88" t="s">
        <v>370</v>
      </c>
    </row>
    <row r="348" spans="1:7" s="12" customFormat="1" ht="191.25" x14ac:dyDescent="0.2">
      <c r="A348" s="89" t="s">
        <v>354</v>
      </c>
      <c r="B348" s="88" t="s">
        <v>355</v>
      </c>
      <c r="C348" s="88" t="s">
        <v>355</v>
      </c>
      <c r="D348" s="89" t="s">
        <v>339</v>
      </c>
      <c r="E348" s="88" t="s">
        <v>371</v>
      </c>
    </row>
    <row r="349" spans="1:7" s="12" customFormat="1" ht="29.45" customHeight="1" x14ac:dyDescent="0.2">
      <c r="A349" s="89" t="s">
        <v>356</v>
      </c>
      <c r="B349" s="88" t="s">
        <v>357</v>
      </c>
      <c r="C349" s="88" t="s">
        <v>376</v>
      </c>
      <c r="D349" s="89" t="s">
        <v>334</v>
      </c>
      <c r="E349" s="88" t="s">
        <v>372</v>
      </c>
    </row>
    <row r="350" spans="1:7" s="12" customFormat="1" ht="45.95" customHeight="1" x14ac:dyDescent="0.2">
      <c r="A350" s="89" t="s">
        <v>358</v>
      </c>
      <c r="B350" s="88" t="s">
        <v>357</v>
      </c>
      <c r="C350" s="88" t="s">
        <v>377</v>
      </c>
      <c r="D350" s="89" t="s">
        <v>339</v>
      </c>
      <c r="E350" s="88" t="s">
        <v>373</v>
      </c>
    </row>
    <row r="351" spans="1:7" s="12" customFormat="1" x14ac:dyDescent="0.2"/>
    <row r="352" spans="1:7" s="12" customFormat="1" x14ac:dyDescent="0.2"/>
    <row r="353" s="12" customFormat="1" x14ac:dyDescent="0.2"/>
    <row r="354" s="12" customFormat="1" x14ac:dyDescent="0.2"/>
    <row r="355" s="12" customFormat="1" x14ac:dyDescent="0.2"/>
    <row r="356" s="12" customFormat="1" x14ac:dyDescent="0.2"/>
    <row r="357" s="12" customFormat="1" x14ac:dyDescent="0.2"/>
    <row r="358" s="12" customFormat="1" x14ac:dyDescent="0.2"/>
    <row r="359" s="12" customFormat="1" x14ac:dyDescent="0.2"/>
    <row r="360" s="12" customFormat="1" x14ac:dyDescent="0.2"/>
    <row r="361" s="12" customFormat="1" x14ac:dyDescent="0.2"/>
    <row r="362" s="12" customFormat="1" x14ac:dyDescent="0.2"/>
    <row r="363" s="12" customFormat="1" x14ac:dyDescent="0.2"/>
    <row r="364" s="12" customFormat="1" x14ac:dyDescent="0.2"/>
    <row r="365" s="12" customFormat="1" x14ac:dyDescent="0.2"/>
    <row r="366" s="12" customFormat="1" x14ac:dyDescent="0.2"/>
    <row r="367" s="12" customFormat="1" x14ac:dyDescent="0.2"/>
    <row r="368" s="12" customFormat="1" x14ac:dyDescent="0.2"/>
    <row r="369" s="12" customFormat="1" x14ac:dyDescent="0.2"/>
    <row r="370" s="12" customFormat="1" x14ac:dyDescent="0.2"/>
    <row r="371" s="12" customFormat="1" x14ac:dyDescent="0.2"/>
    <row r="372" s="12" customFormat="1" x14ac:dyDescent="0.2"/>
    <row r="373" s="12" customFormat="1" x14ac:dyDescent="0.2"/>
    <row r="374" s="12" customFormat="1" x14ac:dyDescent="0.2"/>
    <row r="375" s="12" customFormat="1" x14ac:dyDescent="0.2"/>
    <row r="376" s="12" customFormat="1" x14ac:dyDescent="0.2"/>
    <row r="377" s="12" customFormat="1" x14ac:dyDescent="0.2"/>
    <row r="378" s="12" customFormat="1" x14ac:dyDescent="0.2"/>
    <row r="379" s="12" customFormat="1" x14ac:dyDescent="0.2"/>
    <row r="380" s="12" customFormat="1" x14ac:dyDescent="0.2"/>
  </sheetData>
  <mergeCells count="9">
    <mergeCell ref="F148:J148"/>
    <mergeCell ref="C21:D21"/>
    <mergeCell ref="A4:C4"/>
    <mergeCell ref="A6:C6"/>
    <mergeCell ref="A8:C8"/>
    <mergeCell ref="A9:C9"/>
    <mergeCell ref="I21:J21"/>
    <mergeCell ref="E21:F21"/>
    <mergeCell ref="G21:H21"/>
  </mergeCells>
  <phoneticPr fontId="11" type="noConversion"/>
  <pageMargins left="0.75" right="0.75" top="1" bottom="1" header="0.5" footer="0.5"/>
  <pageSetup paperSize="8" scale="7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Annamarta Petrilli</dc:creator>
  <cp:lastModifiedBy>Nick Emmerson</cp:lastModifiedBy>
  <cp:lastPrinted>2016-06-21T10:44:13Z</cp:lastPrinted>
  <dcterms:created xsi:type="dcterms:W3CDTF">2011-12-02T11:31:09Z</dcterms:created>
  <dcterms:modified xsi:type="dcterms:W3CDTF">2026-08-20T15:34:57Z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b45475c-163e-4b7a-b48e-e798e9c0a218_Enabled">
    <vt:lpwstr>true</vt:lpwstr>
  </property>
  <property fmtid="{D5CDD505-2E9C-101B-9397-08002B2CF9AE}" pid="3" name="MSIP_Label_cb45475c-163e-4b7a-b48e-e798e9c0a218_SetDate">
    <vt:lpwstr>2026-03-17T10:12:42Z</vt:lpwstr>
  </property>
  <property fmtid="{D5CDD505-2E9C-101B-9397-08002B2CF9AE}" pid="4" name="MSIP_Label_cb45475c-163e-4b7a-b48e-e798e9c0a218_Method">
    <vt:lpwstr>Privileged</vt:lpwstr>
  </property>
  <property fmtid="{D5CDD505-2E9C-101B-9397-08002B2CF9AE}" pid="5" name="MSIP_Label_cb45475c-163e-4b7a-b48e-e798e9c0a218_Name">
    <vt:lpwstr>Internal</vt:lpwstr>
  </property>
  <property fmtid="{D5CDD505-2E9C-101B-9397-08002B2CF9AE}" pid="6" name="MSIP_Label_cb45475c-163e-4b7a-b48e-e798e9c0a218_SiteId">
    <vt:lpwstr>83c9b2db-2a15-4eed-8c33-618567b8e797</vt:lpwstr>
  </property>
  <property fmtid="{D5CDD505-2E9C-101B-9397-08002B2CF9AE}" pid="7" name="MSIP_Label_cb45475c-163e-4b7a-b48e-e798e9c0a218_ActionId">
    <vt:lpwstr>be6ddfdd-d1b4-411d-818e-945502409b52</vt:lpwstr>
  </property>
  <property fmtid="{D5CDD505-2E9C-101B-9397-08002B2CF9AE}" pid="8" name="MSIP_Label_cb45475c-163e-4b7a-b48e-e798e9c0a218_ContentBits">
    <vt:lpwstr>0</vt:lpwstr>
  </property>
  <property fmtid="{D5CDD505-2E9C-101B-9397-08002B2CF9AE}" pid="9" name="MSIP_Label_cb45475c-163e-4b7a-b48e-e798e9c0a218_Tag">
    <vt:lpwstr>10, 0, 1, 1</vt:lpwstr>
  </property>
</Properties>
</file>